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dehnalova.LETOVICE\Documents\rozpočet 2020\Final návrh 2020\final\schváleno ZM\schválené PO\"/>
    </mc:Choice>
  </mc:AlternateContent>
  <bookViews>
    <workbookView xWindow="0" yWindow="0" windowWidth="23040" windowHeight="8808"/>
  </bookViews>
  <sheets>
    <sheet name="List2" sheetId="2" r:id="rId1"/>
  </sheets>
  <externalReferences>
    <externalReference r:id="rId2"/>
  </externalReferences>
  <definedNames>
    <definedName name="_xlnm.Print_Area" localSheetId="0">List2!$A$1:$I$123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3" i="2" l="1"/>
  <c r="H104" i="2"/>
  <c r="G104" i="2"/>
  <c r="F104" i="2"/>
  <c r="H93" i="2"/>
  <c r="G93" i="2"/>
  <c r="G122" i="2" s="1"/>
  <c r="F93" i="2"/>
  <c r="H84" i="2"/>
  <c r="H122" i="2" s="1"/>
  <c r="G84" i="2"/>
  <c r="H74" i="2"/>
  <c r="H73" i="2"/>
  <c r="H72" i="2"/>
  <c r="G70" i="2"/>
  <c r="H69" i="2"/>
  <c r="H68" i="2"/>
  <c r="H67" i="2"/>
  <c r="H66" i="2"/>
  <c r="H70" i="2" s="1"/>
  <c r="G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1" i="2"/>
  <c r="H39" i="2"/>
  <c r="H38" i="2"/>
  <c r="H37" i="2"/>
  <c r="H36" i="2"/>
  <c r="H35" i="2"/>
  <c r="H34" i="2"/>
  <c r="H33" i="2"/>
  <c r="H32" i="2"/>
  <c r="H31" i="2"/>
  <c r="H30" i="2"/>
  <c r="H29" i="2"/>
  <c r="H58" i="2" s="1"/>
  <c r="G26" i="2"/>
  <c r="G60" i="2" s="1"/>
  <c r="H25" i="2"/>
  <c r="H24" i="2"/>
  <c r="H23" i="2"/>
  <c r="H21" i="2"/>
  <c r="H20" i="2"/>
  <c r="H19" i="2"/>
  <c r="H18" i="2"/>
  <c r="H26" i="2" s="1"/>
  <c r="H60" i="2" s="1"/>
  <c r="H17" i="2"/>
  <c r="H16" i="2"/>
  <c r="H14" i="2"/>
</calcChain>
</file>

<file path=xl/comments1.xml><?xml version="1.0" encoding="utf-8"?>
<comments xmlns="http://schemas.openxmlformats.org/spreadsheetml/2006/main">
  <authors>
    <author>ekonomka</author>
  </authors>
  <commentList>
    <comment ref="H66" authorId="0" shapeId="0">
      <text>
        <r>
          <rPr>
            <b/>
            <sz val="9"/>
            <color indexed="81"/>
            <rFont val="Tahoma"/>
            <family val="2"/>
            <charset val="238"/>
          </rPr>
          <t>ekonomka:</t>
        </r>
        <r>
          <rPr>
            <sz val="9"/>
            <color indexed="81"/>
            <rFont val="Tahoma"/>
            <family val="2"/>
            <charset val="238"/>
          </rPr>
          <t xml:space="preserve">
součástí příspěvku na provoz je i 270000,00 Kč nově na vydávání Letovického zpravodaje</t>
        </r>
      </text>
    </comment>
  </commentList>
</comments>
</file>

<file path=xl/sharedStrings.xml><?xml version="1.0" encoding="utf-8"?>
<sst xmlns="http://schemas.openxmlformats.org/spreadsheetml/2006/main" count="105" uniqueCount="87">
  <si>
    <t>Městské kulturní středisko Letovice,</t>
  </si>
  <si>
    <t>příspěvková organizace</t>
  </si>
  <si>
    <t>Nová 71/1</t>
  </si>
  <si>
    <t>679 61 Letovice</t>
  </si>
  <si>
    <t>IČO:</t>
  </si>
  <si>
    <r>
      <rPr>
        <b/>
        <u/>
        <sz val="14"/>
        <color theme="1"/>
        <rFont val="Times New Roman"/>
        <family val="1"/>
        <charset val="238"/>
      </rPr>
      <t xml:space="preserve">Hlavní činnost celkem </t>
    </r>
    <r>
      <rPr>
        <sz val="10"/>
        <color theme="1"/>
        <rFont val="Times New Roman"/>
        <family val="1"/>
        <charset val="238"/>
      </rPr>
      <t xml:space="preserve"> (kulturní činnost, pěvecké sbory, taneční skupiny VO CO GOU, knihovny,   </t>
    </r>
  </si>
  <si>
    <t>turistické informační centrum, výchovněvzdělávací činnost, Muzeum města Letovice )</t>
  </si>
  <si>
    <t>Výnosy v tis. Kč</t>
  </si>
  <si>
    <t>Předpoklad plnění 2019</t>
  </si>
  <si>
    <t>Tržby z prodeje služeb - kulturní činnost</t>
  </si>
  <si>
    <t>Tržby z činnosti knihoven - zápisné čtenářů</t>
  </si>
  <si>
    <t>Ostatní výnosy z činnosti VO CO GOU</t>
  </si>
  <si>
    <t>Tržby z jazzových koncertů</t>
  </si>
  <si>
    <t>Tržby z prodeje publikací v TIC</t>
  </si>
  <si>
    <t>Úroky České spořitelny</t>
  </si>
  <si>
    <t>Čerpání fondů</t>
  </si>
  <si>
    <t>Ostatní výnosy z činnosti</t>
  </si>
  <si>
    <t>Tržby za internet v TIC + ost. činnosti</t>
  </si>
  <si>
    <t>Tržby z činnosti MML</t>
  </si>
  <si>
    <t>Příspěvky na provoz</t>
  </si>
  <si>
    <t>Celkem</t>
  </si>
  <si>
    <t>Náklady v tis. Kč</t>
  </si>
  <si>
    <t xml:space="preserve">Spotřeba materiálu </t>
  </si>
  <si>
    <t>Nákup drobného dlouhodobého majetku</t>
  </si>
  <si>
    <t>Časopisy do knihovny</t>
  </si>
  <si>
    <t>Knihy + audioknihy</t>
  </si>
  <si>
    <t>Spotřeba el. energie</t>
  </si>
  <si>
    <t>Plyn</t>
  </si>
  <si>
    <t>Voda</t>
  </si>
  <si>
    <t>Náklad na jazzové koncerty</t>
  </si>
  <si>
    <t>Náklad na prodej publikací v TIC</t>
  </si>
  <si>
    <t>Opravy a udržování</t>
  </si>
  <si>
    <t>Cestovné</t>
  </si>
  <si>
    <t>Náklady na reprezentaci</t>
  </si>
  <si>
    <t>Ostatní služby - kultura</t>
  </si>
  <si>
    <t>Ostatní služby - besedy přednášky v knihovně</t>
  </si>
  <si>
    <t>Ostatní služby - VO CO GOU</t>
  </si>
  <si>
    <t>Ostatní služby</t>
  </si>
  <si>
    <t xml:space="preserve">Ostatní služby - tisk propag. mat. - TIC  </t>
  </si>
  <si>
    <t>Pošta a telekomunikační služby + veřejný internet</t>
  </si>
  <si>
    <t>Revize</t>
  </si>
  <si>
    <t>OON</t>
  </si>
  <si>
    <t>Limit platů</t>
  </si>
  <si>
    <t>Čerpání FO</t>
  </si>
  <si>
    <t>Sociální pojištění</t>
  </si>
  <si>
    <t>Zdravotní pojištění</t>
  </si>
  <si>
    <t>Jiné sociální pojištění</t>
  </si>
  <si>
    <t xml:space="preserve">Zákonné sociální náklady </t>
  </si>
  <si>
    <t>Jiné sociální náklady (stravenky)</t>
  </si>
  <si>
    <t>Ostatní náklady z činnosti</t>
  </si>
  <si>
    <t>Výsledek hospodaření hlavní činnosti</t>
  </si>
  <si>
    <t>Rozdělení na nákladová střediska - bez odpisů</t>
  </si>
  <si>
    <t>Odpisy celkem</t>
  </si>
  <si>
    <t>Hospodářská činnost na rok 2020</t>
  </si>
  <si>
    <t>Pronájmy prostor - výnosy v tis. Kč</t>
  </si>
  <si>
    <t>Tržby z prodeje služeb - pronájmy prostor KD</t>
  </si>
  <si>
    <t>Tržby z prodeje služeb - pronájmy prostor Tyršova</t>
  </si>
  <si>
    <t>Pronájmy prostor - náklady v tis. Kč</t>
  </si>
  <si>
    <t>Spotřeba materiálu</t>
  </si>
  <si>
    <t>Nákup DHM pro účely pronájmů</t>
  </si>
  <si>
    <t>Mzdový náklad</t>
  </si>
  <si>
    <t>Sociální a zdravotní pojištění</t>
  </si>
  <si>
    <t>Služby</t>
  </si>
  <si>
    <t>Letovický zpravodaj - výnosy v tis. Kč</t>
  </si>
  <si>
    <t>Tržby z prodeje zboží -  vč. inzerce</t>
  </si>
  <si>
    <t>Letovický zpravodaj - náklady v tis. Kč</t>
  </si>
  <si>
    <t>Prodané zboží</t>
  </si>
  <si>
    <t>Poštovné</t>
  </si>
  <si>
    <t>Kopírování - výnosy v tis. Kč</t>
  </si>
  <si>
    <t>Tržby z prodeje služeb - kopírování+kroužková vazba</t>
  </si>
  <si>
    <t>Kopírování - náklady v tis. Kč</t>
  </si>
  <si>
    <t>Údržba kopírky</t>
  </si>
  <si>
    <t>Výlep plakátů - výnosy v tis. Kč</t>
  </si>
  <si>
    <t>Tržby z prodeje služeb - výlep</t>
  </si>
  <si>
    <t>Výlep plakátů - náklady v tis. Kč</t>
  </si>
  <si>
    <t>Výsledek hospodaření hospodářské činnosti</t>
  </si>
  <si>
    <t>Schválený plán N a V 2019</t>
  </si>
  <si>
    <t>Tržba 3 + 1</t>
  </si>
  <si>
    <t>Ostatní služby - 3 + 1</t>
  </si>
  <si>
    <t>3380 MKS příspěvek na provoz</t>
  </si>
  <si>
    <t>3385 MKS příspěvek na knihovny</t>
  </si>
  <si>
    <t>3384 MKS příspěvek na TIC</t>
  </si>
  <si>
    <t>3386 MKS - příspěvek na provoz muzea</t>
  </si>
  <si>
    <t>3383 MKS příspěvek na odpisy z movit.majetku</t>
  </si>
  <si>
    <t>3382  MKS - přísp. na odpisy z nemov. majetku</t>
  </si>
  <si>
    <t>Schválený plán nákladů a výnosů Městského kulturního střediska Letovice na rok 2020</t>
  </si>
  <si>
    <t>Schválený plánu N a 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</si>
</sst>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u/>
      <sz val="13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1" fontId="10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0" fillId="0" borderId="0" xfId="0" applyFont="1"/>
    <xf numFmtId="1" fontId="10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" fontId="9" fillId="0" borderId="14" xfId="0" applyNumberFormat="1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0" fontId="12" fillId="0" borderId="4" xfId="0" applyFont="1" applyBorder="1"/>
    <xf numFmtId="0" fontId="12" fillId="0" borderId="0" xfId="0" applyFont="1"/>
    <xf numFmtId="3" fontId="10" fillId="0" borderId="5" xfId="0" applyNumberFormat="1" applyFont="1" applyBorder="1"/>
    <xf numFmtId="0" fontId="3" fillId="0" borderId="4" xfId="0" applyFont="1" applyBorder="1"/>
    <xf numFmtId="1" fontId="3" fillId="0" borderId="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7" xfId="0" applyFont="1" applyBorder="1"/>
    <xf numFmtId="1" fontId="12" fillId="0" borderId="14" xfId="0" applyNumberFormat="1" applyFont="1" applyBorder="1" applyAlignment="1">
      <alignment horizontal="right"/>
    </xf>
    <xf numFmtId="3" fontId="12" fillId="0" borderId="0" xfId="0" applyNumberFormat="1" applyFont="1"/>
    <xf numFmtId="0" fontId="3" fillId="0" borderId="3" xfId="0" applyFont="1" applyBorder="1" applyAlignment="1">
      <alignment horizontal="left"/>
    </xf>
    <xf numFmtId="0" fontId="10" fillId="0" borderId="3" xfId="0" applyFont="1" applyBorder="1"/>
    <xf numFmtId="0" fontId="12" fillId="0" borderId="19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3" fontId="11" fillId="0" borderId="19" xfId="0" applyNumberFormat="1" applyFont="1" applyBorder="1"/>
    <xf numFmtId="0" fontId="12" fillId="0" borderId="0" xfId="0" applyFont="1" applyAlignment="1">
      <alignment horizontal="left"/>
    </xf>
    <xf numFmtId="3" fontId="13" fillId="0" borderId="0" xfId="0" applyNumberFormat="1" applyFont="1"/>
    <xf numFmtId="3" fontId="6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3" fontId="3" fillId="0" borderId="0" xfId="0" applyNumberFormat="1" applyFont="1"/>
    <xf numFmtId="0" fontId="20" fillId="0" borderId="0" xfId="0" applyFont="1"/>
    <xf numFmtId="0" fontId="22" fillId="0" borderId="8" xfId="0" applyFont="1" applyBorder="1" applyAlignment="1">
      <alignment horizontal="left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 applyAlignment="1">
      <alignment horizontal="right"/>
    </xf>
    <xf numFmtId="0" fontId="10" fillId="0" borderId="4" xfId="0" applyFont="1" applyBorder="1"/>
    <xf numFmtId="0" fontId="10" fillId="0" borderId="11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1" fillId="0" borderId="4" xfId="0" applyFont="1" applyBorder="1"/>
    <xf numFmtId="0" fontId="11" fillId="0" borderId="0" xfId="0" applyFont="1"/>
    <xf numFmtId="3" fontId="23" fillId="0" borderId="8" xfId="0" applyNumberFormat="1" applyFont="1" applyBorder="1" applyAlignment="1">
      <alignment horizontal="right"/>
    </xf>
    <xf numFmtId="3" fontId="10" fillId="0" borderId="8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23" fillId="2" borderId="17" xfId="0" applyFont="1" applyFill="1" applyBorder="1" applyAlignment="1">
      <alignment horizontal="left"/>
    </xf>
    <xf numFmtId="0" fontId="23" fillId="2" borderId="18" xfId="0" applyFont="1" applyFill="1" applyBorder="1"/>
    <xf numFmtId="3" fontId="9" fillId="2" borderId="19" xfId="0" applyNumberFormat="1" applyFont="1" applyFill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22" fillId="0" borderId="8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9" fillId="2" borderId="23" xfId="0" applyFont="1" applyFill="1" applyBorder="1" applyAlignment="1">
      <alignment horizontal="right"/>
    </xf>
    <xf numFmtId="0" fontId="9" fillId="2" borderId="18" xfId="0" applyFont="1" applyFill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6" fillId="3" borderId="5" xfId="0" applyFont="1" applyFill="1" applyBorder="1"/>
    <xf numFmtId="3" fontId="11" fillId="4" borderId="8" xfId="0" applyNumberFormat="1" applyFont="1" applyFill="1" applyBorder="1" applyAlignment="1">
      <alignment horizontal="right"/>
    </xf>
    <xf numFmtId="3" fontId="11" fillId="4" borderId="3" xfId="0" applyNumberFormat="1" applyFont="1" applyFill="1" applyBorder="1" applyAlignment="1">
      <alignment horizontal="right"/>
    </xf>
    <xf numFmtId="1" fontId="10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11" fillId="4" borderId="11" xfId="0" applyNumberFormat="1" applyFont="1" applyFill="1" applyBorder="1" applyAlignment="1">
      <alignment horizontal="right"/>
    </xf>
    <xf numFmtId="3" fontId="9" fillId="4" borderId="14" xfId="0" applyNumberFormat="1" applyFont="1" applyFill="1" applyBorder="1" applyAlignment="1">
      <alignment horizontal="right"/>
    </xf>
    <xf numFmtId="3" fontId="11" fillId="5" borderId="8" xfId="0" applyNumberFormat="1" applyFont="1" applyFill="1" applyBorder="1" applyAlignment="1">
      <alignment horizontal="right"/>
    </xf>
    <xf numFmtId="3" fontId="9" fillId="5" borderId="14" xfId="0" applyNumberFormat="1" applyFont="1" applyFill="1" applyBorder="1" applyAlignment="1">
      <alignment horizontal="right"/>
    </xf>
    <xf numFmtId="0" fontId="14" fillId="0" borderId="8" xfId="0" applyFont="1" applyBorder="1"/>
    <xf numFmtId="0" fontId="15" fillId="0" borderId="8" xfId="0" applyFont="1" applyBorder="1"/>
    <xf numFmtId="3" fontId="17" fillId="0" borderId="8" xfId="0" applyNumberFormat="1" applyFont="1" applyBorder="1"/>
    <xf numFmtId="0" fontId="16" fillId="0" borderId="8" xfId="0" applyFont="1" applyBorder="1"/>
    <xf numFmtId="3" fontId="18" fillId="6" borderId="8" xfId="0" applyNumberFormat="1" applyFont="1" applyFill="1" applyBorder="1"/>
    <xf numFmtId="3" fontId="17" fillId="0" borderId="3" xfId="0" applyNumberFormat="1" applyFont="1" applyBorder="1"/>
    <xf numFmtId="0" fontId="16" fillId="0" borderId="3" xfId="0" applyFont="1" applyBorder="1"/>
    <xf numFmtId="3" fontId="18" fillId="6" borderId="3" xfId="0" applyNumberFormat="1" applyFont="1" applyFill="1" applyBorder="1"/>
    <xf numFmtId="3" fontId="15" fillId="0" borderId="20" xfId="0" applyNumberFormat="1" applyFont="1" applyBorder="1"/>
    <xf numFmtId="0" fontId="15" fillId="0" borderId="20" xfId="0" applyFont="1" applyBorder="1"/>
    <xf numFmtId="3" fontId="15" fillId="6" borderId="20" xfId="0" applyNumberFormat="1" applyFont="1" applyFill="1" applyBorder="1"/>
    <xf numFmtId="0" fontId="18" fillId="6" borderId="8" xfId="0" applyFont="1" applyFill="1" applyBorder="1"/>
    <xf numFmtId="0" fontId="16" fillId="0" borderId="1" xfId="0" applyFont="1" applyBorder="1"/>
    <xf numFmtId="0" fontId="16" fillId="0" borderId="2" xfId="0" applyFont="1" applyBorder="1"/>
    <xf numFmtId="0" fontId="14" fillId="0" borderId="3" xfId="0" applyFont="1" applyBorder="1"/>
    <xf numFmtId="0" fontId="18" fillId="6" borderId="3" xfId="0" applyFont="1" applyFill="1" applyBorder="1"/>
    <xf numFmtId="0" fontId="19" fillId="0" borderId="24" xfId="0" applyFont="1" applyBorder="1"/>
    <xf numFmtId="0" fontId="19" fillId="0" borderId="26" xfId="0" applyFont="1" applyBorder="1"/>
    <xf numFmtId="0" fontId="19" fillId="0" borderId="25" xfId="0" applyFont="1" applyBorder="1"/>
    <xf numFmtId="0" fontId="19" fillId="6" borderId="27" xfId="0" applyFont="1" applyFill="1" applyBorder="1"/>
    <xf numFmtId="0" fontId="10" fillId="7" borderId="8" xfId="0" applyFont="1" applyFill="1" applyBorder="1"/>
    <xf numFmtId="3" fontId="11" fillId="7" borderId="8" xfId="0" applyNumberFormat="1" applyFont="1" applyFill="1" applyBorder="1" applyAlignment="1">
      <alignment horizontal="right"/>
    </xf>
    <xf numFmtId="3" fontId="11" fillId="7" borderId="3" xfId="0" applyNumberFormat="1" applyFont="1" applyFill="1" applyBorder="1" applyAlignment="1">
      <alignment horizontal="right"/>
    </xf>
    <xf numFmtId="3" fontId="9" fillId="7" borderId="14" xfId="0" applyNumberFormat="1" applyFont="1" applyFill="1" applyBorder="1" applyAlignment="1">
      <alignment horizontal="right"/>
    </xf>
    <xf numFmtId="3" fontId="9" fillId="7" borderId="3" xfId="0" applyNumberFormat="1" applyFont="1" applyFill="1" applyBorder="1" applyAlignment="1">
      <alignment horizontal="left"/>
    </xf>
    <xf numFmtId="3" fontId="9" fillId="7" borderId="23" xfId="0" applyNumberFormat="1" applyFont="1" applyFill="1" applyBorder="1" applyAlignment="1">
      <alignment horizontal="left"/>
    </xf>
    <xf numFmtId="3" fontId="9" fillId="7" borderId="8" xfId="0" applyNumberFormat="1" applyFont="1" applyFill="1" applyBorder="1" applyAlignment="1">
      <alignment horizontal="left"/>
    </xf>
    <xf numFmtId="3" fontId="9" fillId="7" borderId="8" xfId="0" applyNumberFormat="1" applyFont="1" applyFill="1" applyBorder="1" applyAlignment="1">
      <alignment horizontal="right"/>
    </xf>
    <xf numFmtId="3" fontId="9" fillId="7" borderId="5" xfId="0" applyNumberFormat="1" applyFont="1" applyFill="1" applyBorder="1" applyAlignment="1">
      <alignment horizontal="left"/>
    </xf>
    <xf numFmtId="3" fontId="23" fillId="7" borderId="8" xfId="0" applyNumberFormat="1" applyFont="1" applyFill="1" applyBorder="1" applyAlignment="1">
      <alignment horizontal="left"/>
    </xf>
    <xf numFmtId="0" fontId="11" fillId="7" borderId="8" xfId="0" applyFont="1" applyFill="1" applyBorder="1" applyAlignment="1">
      <alignment horizontal="right"/>
    </xf>
    <xf numFmtId="0" fontId="23" fillId="7" borderId="3" xfId="0" applyFont="1" applyFill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0" fontId="22" fillId="0" borderId="7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4" fillId="0" borderId="8" xfId="0" applyFont="1" applyBorder="1"/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1" fillId="0" borderId="0" xfId="0" applyFont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1</xdr:row>
      <xdr:rowOff>199160</xdr:rowOff>
    </xdr:from>
    <xdr:to>
      <xdr:col>1</xdr:col>
      <xdr:colOff>389659</xdr:colOff>
      <xdr:row>7</xdr:row>
      <xdr:rowOff>80531</xdr:rowOff>
    </xdr:to>
    <xdr:pic>
      <xdr:nvPicPr>
        <xdr:cNvPr id="2" name="Obrázek 1" descr="C:\Users\pc\Desktop\Radush\2013\Dokumenty MKS\Logo MKS 3_01.jpg">
          <a:extLst>
            <a:ext uri="{FF2B5EF4-FFF2-40B4-BE49-F238E27FC236}">
              <a16:creationId xmlns:a16="http://schemas.microsoft.com/office/drawing/2014/main" xmlns="" id="{FD8D2BFE-B3F5-4118-A9CF-5A8BCF012D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" y="437285"/>
          <a:ext cx="990598" cy="10338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8661</xdr:colOff>
      <xdr:row>1</xdr:row>
      <xdr:rowOff>199160</xdr:rowOff>
    </xdr:from>
    <xdr:to>
      <xdr:col>1</xdr:col>
      <xdr:colOff>389659</xdr:colOff>
      <xdr:row>7</xdr:row>
      <xdr:rowOff>32906</xdr:rowOff>
    </xdr:to>
    <xdr:pic>
      <xdr:nvPicPr>
        <xdr:cNvPr id="3" name="Obrázek 2" descr="C:\Users\pc\Desktop\Radush\2013\Dokumenty MKS\Logo MKS 3_01.jpg">
          <a:extLst>
            <a:ext uri="{FF2B5EF4-FFF2-40B4-BE49-F238E27FC236}">
              <a16:creationId xmlns:a16="http://schemas.microsoft.com/office/drawing/2014/main" xmlns="" id="{5C7D6EC3-E323-4841-AFF6-EB3BF09896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1" y="437285"/>
          <a:ext cx="990598" cy="10719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konomka/Documents/Rozpo&#269;et%202020/ROZPO&#268;ET%20MKS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.činnost.celk."/>
      <sheetName val="Hosp..činnost"/>
      <sheetName val="Upřesnění"/>
      <sheetName val="s.kult.č."/>
      <sheetName val="s.knih."/>
      <sheetName val="s.TIC"/>
      <sheetName val="s.pam."/>
      <sheetName val="nák.DDM"/>
      <sheetName val="web"/>
      <sheetName val="Návrh plánu + porovnání 2019"/>
      <sheetName val="VO CO GOU"/>
    </sheetNames>
    <sheetDataSet>
      <sheetData sheetId="0">
        <row r="75">
          <cell r="F75">
            <v>27</v>
          </cell>
        </row>
        <row r="76">
          <cell r="F76">
            <v>224</v>
          </cell>
        </row>
      </sheetData>
      <sheetData sheetId="1"/>
      <sheetData sheetId="2"/>
      <sheetData sheetId="3">
        <row r="4">
          <cell r="G4">
            <v>660</v>
          </cell>
        </row>
        <row r="6">
          <cell r="G6">
            <v>47</v>
          </cell>
        </row>
        <row r="7">
          <cell r="G7">
            <v>30</v>
          </cell>
        </row>
        <row r="8">
          <cell r="G8">
            <v>2</v>
          </cell>
        </row>
        <row r="9">
          <cell r="G9">
            <v>20</v>
          </cell>
        </row>
        <row r="14">
          <cell r="G14">
            <v>270</v>
          </cell>
        </row>
        <row r="15">
          <cell r="G15">
            <v>30</v>
          </cell>
        </row>
        <row r="16">
          <cell r="G16">
            <v>90</v>
          </cell>
        </row>
        <row r="17">
          <cell r="G17">
            <v>220</v>
          </cell>
        </row>
        <row r="18">
          <cell r="G18">
            <v>10</v>
          </cell>
        </row>
        <row r="19">
          <cell r="G19">
            <v>80</v>
          </cell>
        </row>
        <row r="20">
          <cell r="G20">
            <v>40</v>
          </cell>
        </row>
        <row r="21">
          <cell r="G21">
            <v>7</v>
          </cell>
        </row>
        <row r="23">
          <cell r="G23">
            <v>600</v>
          </cell>
        </row>
        <row r="25">
          <cell r="G25">
            <v>95</v>
          </cell>
        </row>
        <row r="26">
          <cell r="G26">
            <v>501</v>
          </cell>
        </row>
        <row r="27">
          <cell r="G27">
            <v>50</v>
          </cell>
        </row>
        <row r="28">
          <cell r="G28">
            <v>55</v>
          </cell>
        </row>
        <row r="29">
          <cell r="G29">
            <v>110</v>
          </cell>
        </row>
        <row r="30">
          <cell r="G30">
            <v>1796</v>
          </cell>
        </row>
        <row r="31">
          <cell r="G31">
            <v>20</v>
          </cell>
        </row>
        <row r="32">
          <cell r="G32">
            <v>445.40800000000002</v>
          </cell>
        </row>
        <row r="33">
          <cell r="G33">
            <v>161.63999999999999</v>
          </cell>
        </row>
        <row r="34">
          <cell r="G34">
            <v>5.0288000000000004</v>
          </cell>
        </row>
        <row r="35">
          <cell r="G35">
            <v>50.92</v>
          </cell>
        </row>
        <row r="36">
          <cell r="G36">
            <v>57</v>
          </cell>
        </row>
        <row r="37">
          <cell r="G37">
            <v>300</v>
          </cell>
        </row>
        <row r="40">
          <cell r="G40">
            <v>4439.9968000000008</v>
          </cell>
        </row>
      </sheetData>
      <sheetData sheetId="4">
        <row r="4">
          <cell r="G4">
            <v>60</v>
          </cell>
        </row>
        <row r="5">
          <cell r="G5">
            <v>10</v>
          </cell>
        </row>
        <row r="9">
          <cell r="G9">
            <v>84</v>
          </cell>
        </row>
        <row r="10">
          <cell r="G10">
            <v>0</v>
          </cell>
        </row>
        <row r="11">
          <cell r="G11">
            <v>50</v>
          </cell>
        </row>
        <row r="12">
          <cell r="G12">
            <v>144</v>
          </cell>
        </row>
        <row r="13">
          <cell r="G13">
            <v>82</v>
          </cell>
        </row>
        <row r="14">
          <cell r="G14">
            <v>8</v>
          </cell>
        </row>
        <row r="15">
          <cell r="G15">
            <v>240</v>
          </cell>
        </row>
        <row r="16">
          <cell r="G16">
            <v>12</v>
          </cell>
        </row>
        <row r="17">
          <cell r="G17">
            <v>25</v>
          </cell>
        </row>
        <row r="18">
          <cell r="G18">
            <v>5</v>
          </cell>
        </row>
        <row r="19">
          <cell r="G19">
            <v>181</v>
          </cell>
        </row>
        <row r="20">
          <cell r="G20">
            <v>107</v>
          </cell>
        </row>
        <row r="21">
          <cell r="G21">
            <v>21</v>
          </cell>
        </row>
        <row r="22">
          <cell r="G22">
            <v>75</v>
          </cell>
        </row>
        <row r="23">
          <cell r="G23">
            <v>32</v>
          </cell>
        </row>
        <row r="24">
          <cell r="G24">
            <v>1349</v>
          </cell>
        </row>
        <row r="25">
          <cell r="G25">
            <v>10</v>
          </cell>
        </row>
        <row r="26">
          <cell r="G26">
            <v>334.55200000000002</v>
          </cell>
        </row>
        <row r="27">
          <cell r="G27">
            <v>121.41</v>
          </cell>
        </row>
        <row r="28">
          <cell r="G28">
            <v>3.7772000000000001</v>
          </cell>
        </row>
        <row r="29">
          <cell r="G29">
            <v>36.980000000000004</v>
          </cell>
        </row>
        <row r="30">
          <cell r="G30">
            <v>45</v>
          </cell>
        </row>
        <row r="31">
          <cell r="G31">
            <v>10</v>
          </cell>
        </row>
        <row r="34">
          <cell r="G34">
            <v>2906.7192</v>
          </cell>
        </row>
      </sheetData>
      <sheetData sheetId="5">
        <row r="4">
          <cell r="G4">
            <v>50</v>
          </cell>
        </row>
        <row r="5">
          <cell r="G5">
            <v>2</v>
          </cell>
        </row>
        <row r="6">
          <cell r="G6">
            <v>15</v>
          </cell>
        </row>
        <row r="7">
          <cell r="G7">
            <v>7</v>
          </cell>
        </row>
        <row r="11">
          <cell r="G11">
            <v>55</v>
          </cell>
        </row>
        <row r="12">
          <cell r="G12">
            <v>0</v>
          </cell>
        </row>
        <row r="13">
          <cell r="G13">
            <v>6</v>
          </cell>
        </row>
        <row r="14">
          <cell r="G14">
            <v>40</v>
          </cell>
        </row>
        <row r="15">
          <cell r="G15">
            <v>8</v>
          </cell>
        </row>
        <row r="16">
          <cell r="G16">
            <v>30</v>
          </cell>
        </row>
        <row r="17">
          <cell r="G17">
            <v>3</v>
          </cell>
        </row>
        <row r="18">
          <cell r="G18">
            <v>2</v>
          </cell>
        </row>
        <row r="19">
          <cell r="G19">
            <v>20</v>
          </cell>
        </row>
        <row r="20">
          <cell r="G20">
            <v>50</v>
          </cell>
        </row>
        <row r="21">
          <cell r="G21">
            <v>32</v>
          </cell>
        </row>
        <row r="22">
          <cell r="G22">
            <v>352</v>
          </cell>
        </row>
        <row r="23">
          <cell r="G23">
            <v>7</v>
          </cell>
        </row>
        <row r="24">
          <cell r="G24">
            <v>87.295999999999992</v>
          </cell>
        </row>
        <row r="25">
          <cell r="G25">
            <v>31.68</v>
          </cell>
        </row>
        <row r="26">
          <cell r="G26">
            <v>0.98560000000000003</v>
          </cell>
        </row>
        <row r="27">
          <cell r="G27">
            <v>7.04</v>
          </cell>
        </row>
        <row r="28">
          <cell r="G28">
            <v>11</v>
          </cell>
        </row>
        <row r="29">
          <cell r="G29">
            <v>5</v>
          </cell>
        </row>
        <row r="30">
          <cell r="G30">
            <v>4</v>
          </cell>
        </row>
        <row r="33">
          <cell r="G33">
            <v>678.00159999999994</v>
          </cell>
        </row>
      </sheetData>
      <sheetData sheetId="6">
        <row r="3">
          <cell r="G3">
            <v>12</v>
          </cell>
        </row>
        <row r="4">
          <cell r="G4">
            <v>0</v>
          </cell>
        </row>
        <row r="8">
          <cell r="G8">
            <v>0</v>
          </cell>
        </row>
        <row r="9">
          <cell r="G9">
            <v>70</v>
          </cell>
        </row>
        <row r="10">
          <cell r="G10">
            <v>52</v>
          </cell>
        </row>
        <row r="11">
          <cell r="G11">
            <v>0</v>
          </cell>
        </row>
        <row r="12">
          <cell r="G12">
            <v>0</v>
          </cell>
        </row>
        <row r="13">
          <cell r="G13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16</v>
          </cell>
        </row>
        <row r="19">
          <cell r="G19">
            <v>3</v>
          </cell>
        </row>
        <row r="20">
          <cell r="G20">
            <v>5</v>
          </cell>
        </row>
        <row r="21">
          <cell r="G21">
            <v>0</v>
          </cell>
        </row>
        <row r="22">
          <cell r="G22">
            <v>16</v>
          </cell>
        </row>
        <row r="26">
          <cell r="G26">
            <v>150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23"/>
  <sheetViews>
    <sheetView tabSelected="1" view="pageBreakPreview" zoomScale="60" zoomScaleNormal="100" workbookViewId="0">
      <selection activeCell="H80" sqref="H80"/>
    </sheetView>
  </sheetViews>
  <sheetFormatPr defaultRowHeight="14.4" x14ac:dyDescent="0.3"/>
  <cols>
    <col min="4" max="4" width="14.109375" customWidth="1"/>
    <col min="6" max="6" width="10.6640625" customWidth="1"/>
    <col min="7" max="7" width="12" customWidth="1"/>
    <col min="8" max="8" width="10.109375" customWidth="1"/>
    <col min="9" max="9" width="11.44140625" customWidth="1"/>
  </cols>
  <sheetData>
    <row r="1" spans="1:10" ht="17.399999999999999" x14ac:dyDescent="0.3">
      <c r="A1" s="151" t="s">
        <v>85</v>
      </c>
      <c r="B1" s="152"/>
      <c r="C1" s="152"/>
      <c r="D1" s="152"/>
      <c r="E1" s="152"/>
      <c r="F1" s="152"/>
      <c r="G1" s="152"/>
      <c r="H1" s="152"/>
      <c r="I1" s="152"/>
      <c r="J1" s="1"/>
    </row>
    <row r="2" spans="1:10" ht="17.399999999999999" x14ac:dyDescent="0.3">
      <c r="A2" s="68"/>
      <c r="B2" s="69"/>
      <c r="C2" s="69"/>
      <c r="D2" s="69"/>
      <c r="E2" s="69"/>
      <c r="F2" s="69"/>
      <c r="G2" s="69"/>
      <c r="H2" s="69"/>
      <c r="I2" s="69"/>
      <c r="J2" s="1"/>
    </row>
    <row r="3" spans="1:10" ht="16.2" x14ac:dyDescent="0.35">
      <c r="A3" s="2"/>
      <c r="B3" s="2"/>
      <c r="C3" s="3" t="s">
        <v>0</v>
      </c>
      <c r="D3" s="3"/>
      <c r="E3" s="4"/>
      <c r="F3" s="4"/>
      <c r="G3" s="4"/>
      <c r="H3" s="5"/>
      <c r="I3" s="2"/>
      <c r="J3" s="2"/>
    </row>
    <row r="4" spans="1:10" ht="16.2" x14ac:dyDescent="0.35">
      <c r="A4" s="2"/>
      <c r="B4" s="2"/>
      <c r="C4" s="3" t="s">
        <v>1</v>
      </c>
      <c r="D4" s="3"/>
      <c r="E4" s="4"/>
      <c r="F4" s="4"/>
      <c r="G4" s="4"/>
      <c r="H4" s="5"/>
      <c r="I4" s="2"/>
      <c r="J4" s="2"/>
    </row>
    <row r="5" spans="1:10" ht="16.2" x14ac:dyDescent="0.35">
      <c r="A5" s="2"/>
      <c r="B5" s="2"/>
      <c r="C5" s="3" t="s">
        <v>2</v>
      </c>
      <c r="D5" s="3"/>
      <c r="E5" s="4"/>
      <c r="F5" s="4"/>
      <c r="G5" s="4"/>
      <c r="H5" s="5"/>
      <c r="I5" s="2"/>
      <c r="J5" s="2"/>
    </row>
    <row r="6" spans="1:10" ht="16.2" x14ac:dyDescent="0.35">
      <c r="A6" s="2"/>
      <c r="B6" s="2"/>
      <c r="C6" s="3" t="s">
        <v>3</v>
      </c>
      <c r="D6" s="3"/>
      <c r="E6" s="4"/>
      <c r="F6" s="4"/>
      <c r="G6" s="4"/>
      <c r="H6" s="5"/>
      <c r="I6" s="2"/>
      <c r="J6" s="2"/>
    </row>
    <row r="7" spans="1:10" ht="16.2" x14ac:dyDescent="0.35">
      <c r="A7" s="2"/>
      <c r="B7" s="2"/>
      <c r="C7" s="3" t="s">
        <v>4</v>
      </c>
      <c r="D7" s="3">
        <v>43420982</v>
      </c>
      <c r="E7" s="4"/>
      <c r="F7" s="4"/>
      <c r="G7" s="4"/>
      <c r="H7" s="5"/>
      <c r="I7" s="2"/>
      <c r="J7" s="2"/>
    </row>
    <row r="8" spans="1:10" x14ac:dyDescent="0.3">
      <c r="A8" s="2"/>
      <c r="B8" s="2"/>
      <c r="C8" s="2"/>
      <c r="D8" s="2"/>
      <c r="E8" s="2"/>
      <c r="F8" s="2"/>
      <c r="G8" s="2"/>
      <c r="H8" s="5"/>
      <c r="I8" s="2"/>
      <c r="J8" s="2"/>
    </row>
    <row r="9" spans="1:10" ht="15" customHeight="1" x14ac:dyDescent="0.3">
      <c r="A9" s="153" t="s">
        <v>5</v>
      </c>
      <c r="B9" s="153"/>
      <c r="C9" s="153"/>
      <c r="D9" s="153"/>
      <c r="E9" s="153"/>
      <c r="F9" s="153"/>
      <c r="G9" s="153"/>
      <c r="H9" s="153"/>
      <c r="I9" s="153"/>
      <c r="J9" s="6"/>
    </row>
    <row r="10" spans="1:10" x14ac:dyDescent="0.3">
      <c r="A10" s="7" t="s">
        <v>6</v>
      </c>
      <c r="B10" s="70"/>
      <c r="C10" s="70"/>
      <c r="D10" s="70"/>
      <c r="E10" s="70"/>
      <c r="F10" s="70"/>
      <c r="G10" s="70"/>
      <c r="H10" s="70"/>
      <c r="I10" s="70"/>
      <c r="J10" s="6"/>
    </row>
    <row r="11" spans="1:10" x14ac:dyDescent="0.3">
      <c r="A11" s="2"/>
      <c r="B11" s="2"/>
      <c r="C11" s="2"/>
      <c r="D11" s="2"/>
      <c r="E11" s="2"/>
      <c r="F11" s="2"/>
      <c r="G11" s="2"/>
      <c r="H11" s="5"/>
      <c r="I11" s="2"/>
      <c r="J11" s="2"/>
    </row>
    <row r="12" spans="1:10" ht="64.8" x14ac:dyDescent="0.35">
      <c r="A12" s="154" t="s">
        <v>7</v>
      </c>
      <c r="B12" s="155"/>
      <c r="C12" s="155"/>
      <c r="D12" s="155"/>
      <c r="E12" s="155"/>
      <c r="F12" s="80" t="s">
        <v>76</v>
      </c>
      <c r="G12" s="81" t="s">
        <v>8</v>
      </c>
      <c r="H12" s="82" t="s">
        <v>86</v>
      </c>
      <c r="I12" s="2"/>
      <c r="J12" s="2"/>
    </row>
    <row r="13" spans="1:10" x14ac:dyDescent="0.3">
      <c r="A13" s="156"/>
      <c r="B13" s="157"/>
      <c r="C13" s="157"/>
      <c r="D13" s="157"/>
      <c r="E13" s="157"/>
      <c r="F13" s="83"/>
      <c r="G13" s="84"/>
      <c r="H13" s="85"/>
      <c r="I13" s="2"/>
      <c r="J13" s="2"/>
    </row>
    <row r="14" spans="1:10" x14ac:dyDescent="0.3">
      <c r="A14" s="139" t="s">
        <v>9</v>
      </c>
      <c r="B14" s="140"/>
      <c r="C14" s="140"/>
      <c r="D14" s="140"/>
      <c r="E14" s="140"/>
      <c r="F14" s="9">
        <v>885</v>
      </c>
      <c r="G14" s="10">
        <v>780</v>
      </c>
      <c r="H14" s="86">
        <f>[1]s.kult.č.!G4</f>
        <v>660</v>
      </c>
      <c r="I14" s="2"/>
      <c r="J14" s="2"/>
    </row>
    <row r="15" spans="1:10" x14ac:dyDescent="0.3">
      <c r="A15" s="66" t="s">
        <v>77</v>
      </c>
      <c r="B15" s="67"/>
      <c r="C15" s="67"/>
      <c r="D15" s="67"/>
      <c r="E15" s="67"/>
      <c r="F15" s="9"/>
      <c r="G15" s="10"/>
      <c r="H15" s="86">
        <v>90</v>
      </c>
      <c r="I15" s="2"/>
      <c r="J15" s="2"/>
    </row>
    <row r="16" spans="1:10" x14ac:dyDescent="0.3">
      <c r="A16" s="139" t="s">
        <v>10</v>
      </c>
      <c r="B16" s="140"/>
      <c r="C16" s="140"/>
      <c r="D16" s="140"/>
      <c r="E16" s="140"/>
      <c r="F16" s="9">
        <v>55</v>
      </c>
      <c r="G16" s="10">
        <v>70</v>
      </c>
      <c r="H16" s="86">
        <f>[1]s.knih.!G4</f>
        <v>60</v>
      </c>
      <c r="I16" s="2"/>
      <c r="J16" s="2"/>
    </row>
    <row r="17" spans="1:10" x14ac:dyDescent="0.3">
      <c r="A17" s="139" t="s">
        <v>11</v>
      </c>
      <c r="B17" s="140"/>
      <c r="C17" s="140"/>
      <c r="D17" s="140"/>
      <c r="E17" s="140"/>
      <c r="F17" s="9">
        <v>47</v>
      </c>
      <c r="G17" s="10">
        <v>52</v>
      </c>
      <c r="H17" s="86">
        <f>[1]s.kult.č.!G6</f>
        <v>47</v>
      </c>
      <c r="I17" s="2"/>
      <c r="J17" s="2"/>
    </row>
    <row r="18" spans="1:10" x14ac:dyDescent="0.3">
      <c r="A18" s="139" t="s">
        <v>12</v>
      </c>
      <c r="B18" s="140"/>
      <c r="C18" s="140"/>
      <c r="D18" s="140"/>
      <c r="E18" s="140"/>
      <c r="F18" s="9"/>
      <c r="G18" s="10"/>
      <c r="H18" s="86">
        <f>[1]s.kult.č.!G7</f>
        <v>30</v>
      </c>
      <c r="I18" s="2"/>
      <c r="J18" s="2"/>
    </row>
    <row r="19" spans="1:10" x14ac:dyDescent="0.3">
      <c r="A19" s="139" t="s">
        <v>13</v>
      </c>
      <c r="B19" s="140"/>
      <c r="C19" s="140"/>
      <c r="D19" s="140"/>
      <c r="E19" s="140"/>
      <c r="F19" s="9">
        <v>52</v>
      </c>
      <c r="G19" s="10">
        <v>52</v>
      </c>
      <c r="H19" s="86">
        <f>[1]s.TIC!G4</f>
        <v>50</v>
      </c>
      <c r="I19" s="2"/>
      <c r="J19" s="2"/>
    </row>
    <row r="20" spans="1:10" x14ac:dyDescent="0.3">
      <c r="A20" s="139" t="s">
        <v>14</v>
      </c>
      <c r="B20" s="140"/>
      <c r="C20" s="140"/>
      <c r="D20" s="140"/>
      <c r="E20" s="140"/>
      <c r="F20" s="9">
        <v>2</v>
      </c>
      <c r="G20" s="10">
        <v>2</v>
      </c>
      <c r="H20" s="86">
        <f>[1]s.kult.č.!G8</f>
        <v>2</v>
      </c>
      <c r="I20" s="2"/>
      <c r="J20" s="2"/>
    </row>
    <row r="21" spans="1:10" x14ac:dyDescent="0.3">
      <c r="A21" s="139" t="s">
        <v>15</v>
      </c>
      <c r="B21" s="140"/>
      <c r="C21" s="140"/>
      <c r="D21" s="140"/>
      <c r="E21" s="140"/>
      <c r="F21" s="9">
        <v>40</v>
      </c>
      <c r="G21" s="10">
        <v>40</v>
      </c>
      <c r="H21" s="86">
        <f>[1]s.kult.č.!G9+[1]s.knih.!G5+[1]s.TIC!G7+[1]s.pam.!G4</f>
        <v>37</v>
      </c>
      <c r="I21" s="2"/>
      <c r="J21" s="2"/>
    </row>
    <row r="22" spans="1:10" x14ac:dyDescent="0.3">
      <c r="A22" s="139" t="s">
        <v>16</v>
      </c>
      <c r="B22" s="140"/>
      <c r="C22" s="140"/>
      <c r="D22" s="140"/>
      <c r="E22" s="140"/>
      <c r="F22" s="9">
        <v>32</v>
      </c>
      <c r="G22" s="10">
        <v>32</v>
      </c>
      <c r="H22" s="86">
        <v>10</v>
      </c>
      <c r="I22" s="2"/>
      <c r="J22" s="2"/>
    </row>
    <row r="23" spans="1:10" x14ac:dyDescent="0.3">
      <c r="A23" s="139" t="s">
        <v>17</v>
      </c>
      <c r="B23" s="140"/>
      <c r="C23" s="140"/>
      <c r="D23" s="140"/>
      <c r="E23" s="140"/>
      <c r="F23" s="9">
        <v>14</v>
      </c>
      <c r="G23" s="10">
        <v>16</v>
      </c>
      <c r="H23" s="86">
        <f>[1]s.TIC!G5+[1]s.TIC!G6</f>
        <v>17</v>
      </c>
      <c r="I23" s="2"/>
      <c r="J23" s="2"/>
    </row>
    <row r="24" spans="1:10" x14ac:dyDescent="0.3">
      <c r="A24" s="72" t="s">
        <v>18</v>
      </c>
      <c r="B24" s="73"/>
      <c r="C24" s="73"/>
      <c r="D24" s="73"/>
      <c r="E24" s="73"/>
      <c r="F24" s="12">
        <v>8</v>
      </c>
      <c r="G24" s="13">
        <v>12</v>
      </c>
      <c r="H24" s="87">
        <f>[1]s.pam.!G3</f>
        <v>12</v>
      </c>
      <c r="I24" s="2"/>
      <c r="J24" s="2"/>
    </row>
    <row r="25" spans="1:10" ht="15" thickBot="1" x14ac:dyDescent="0.35">
      <c r="A25" s="145" t="s">
        <v>19</v>
      </c>
      <c r="B25" s="146"/>
      <c r="C25" s="146"/>
      <c r="D25" s="146"/>
      <c r="E25" s="146"/>
      <c r="F25" s="88">
        <v>8696.0159999999996</v>
      </c>
      <c r="G25" s="89">
        <v>8446</v>
      </c>
      <c r="H25" s="90">
        <f>[1]s.kult.č.!G40+[1]s.knih.!G34+[1]s.TIC!G33+[1]s.pam.!G26</f>
        <v>8174.7175999999999</v>
      </c>
      <c r="I25" s="2"/>
      <c r="J25" s="2"/>
    </row>
    <row r="26" spans="1:10" x14ac:dyDescent="0.3">
      <c r="A26" s="141" t="s">
        <v>20</v>
      </c>
      <c r="B26" s="142"/>
      <c r="C26" s="142"/>
      <c r="D26" s="142"/>
      <c r="E26" s="142"/>
      <c r="F26" s="14">
        <v>9831.0159999999996</v>
      </c>
      <c r="G26" s="15">
        <f>SUM(G14:G25)</f>
        <v>9502</v>
      </c>
      <c r="H26" s="91">
        <f>SUM(H14:H25)</f>
        <v>9189.7175999999999</v>
      </c>
      <c r="I26" s="17"/>
      <c r="J26" s="18"/>
    </row>
    <row r="27" spans="1:10" ht="15" thickBot="1" x14ac:dyDescent="0.35">
      <c r="A27" s="147"/>
      <c r="B27" s="148"/>
      <c r="C27" s="148"/>
      <c r="D27" s="148"/>
      <c r="E27" s="148"/>
      <c r="F27" s="8"/>
      <c r="G27" s="71"/>
      <c r="H27" s="19"/>
      <c r="I27" s="20"/>
      <c r="J27" s="2"/>
    </row>
    <row r="28" spans="1:10" ht="49.2" thickTop="1" x14ac:dyDescent="0.35">
      <c r="A28" s="149" t="s">
        <v>21</v>
      </c>
      <c r="B28" s="150"/>
      <c r="C28" s="150"/>
      <c r="D28" s="150"/>
      <c r="E28" s="150"/>
      <c r="F28" s="80" t="s">
        <v>76</v>
      </c>
      <c r="G28" s="81" t="s">
        <v>8</v>
      </c>
      <c r="H28" s="82" t="s">
        <v>86</v>
      </c>
      <c r="I28" s="2"/>
      <c r="J28" s="2"/>
    </row>
    <row r="29" spans="1:10" x14ac:dyDescent="0.3">
      <c r="A29" s="139" t="s">
        <v>22</v>
      </c>
      <c r="B29" s="140"/>
      <c r="C29" s="140"/>
      <c r="D29" s="140"/>
      <c r="E29" s="140"/>
      <c r="F29" s="21">
        <v>484</v>
      </c>
      <c r="G29" s="10">
        <v>450</v>
      </c>
      <c r="H29" s="92">
        <f>[1]s.kult.č.!G14+[1]s.knih.!G9+[1]s.TIC!G11+[1]s.pam.!G18</f>
        <v>425</v>
      </c>
      <c r="I29" s="2"/>
      <c r="J29" s="2"/>
    </row>
    <row r="30" spans="1:10" x14ac:dyDescent="0.3">
      <c r="A30" s="139" t="s">
        <v>23</v>
      </c>
      <c r="B30" s="140"/>
      <c r="C30" s="140"/>
      <c r="D30" s="140"/>
      <c r="E30" s="140"/>
      <c r="F30" s="21">
        <v>703</v>
      </c>
      <c r="G30" s="10">
        <v>700</v>
      </c>
      <c r="H30" s="92">
        <f>[1]s.kult.č.!G15+[1]s.knih.!G10+[1]s.TIC!G12+[1]s.pam.!G8</f>
        <v>30</v>
      </c>
      <c r="I30" s="2"/>
      <c r="J30" s="2"/>
    </row>
    <row r="31" spans="1:10" x14ac:dyDescent="0.3">
      <c r="A31" s="139" t="s">
        <v>24</v>
      </c>
      <c r="B31" s="140"/>
      <c r="C31" s="140"/>
      <c r="D31" s="140"/>
      <c r="E31" s="140"/>
      <c r="F31" s="21">
        <v>50</v>
      </c>
      <c r="G31" s="10">
        <v>50</v>
      </c>
      <c r="H31" s="92">
        <f>[1]s.knih.!G11</f>
        <v>50</v>
      </c>
      <c r="I31" s="2"/>
      <c r="J31" s="2"/>
    </row>
    <row r="32" spans="1:10" x14ac:dyDescent="0.3">
      <c r="A32" s="139" t="s">
        <v>25</v>
      </c>
      <c r="B32" s="140"/>
      <c r="C32" s="140"/>
      <c r="D32" s="140"/>
      <c r="E32" s="140"/>
      <c r="F32" s="21">
        <v>170</v>
      </c>
      <c r="G32" s="10">
        <v>170</v>
      </c>
      <c r="H32" s="92">
        <f>[1]s.knih.!G12</f>
        <v>144</v>
      </c>
      <c r="I32" s="2"/>
      <c r="J32" s="2"/>
    </row>
    <row r="33" spans="1:10" x14ac:dyDescent="0.3">
      <c r="A33" s="139" t="s">
        <v>26</v>
      </c>
      <c r="B33" s="140"/>
      <c r="C33" s="140"/>
      <c r="D33" s="140"/>
      <c r="E33" s="140"/>
      <c r="F33" s="21">
        <v>188</v>
      </c>
      <c r="G33" s="10">
        <v>170</v>
      </c>
      <c r="H33" s="92">
        <f>[1]s.kult.č.!G16+[1]s.knih.!G13+[1]s.knih.!G14+[1]s.TIC!G15</f>
        <v>188</v>
      </c>
      <c r="I33" s="2"/>
      <c r="J33" s="2"/>
    </row>
    <row r="34" spans="1:10" x14ac:dyDescent="0.3">
      <c r="A34" s="139" t="s">
        <v>27</v>
      </c>
      <c r="B34" s="140"/>
      <c r="C34" s="140"/>
      <c r="D34" s="140"/>
      <c r="E34" s="140"/>
      <c r="F34" s="21">
        <v>485</v>
      </c>
      <c r="G34" s="10">
        <v>406</v>
      </c>
      <c r="H34" s="92">
        <f>[1]s.kult.č.!G17+[1]s.knih.!G15+[1]s.TIC!G16</f>
        <v>490</v>
      </c>
      <c r="I34" s="2"/>
      <c r="J34" s="2"/>
    </row>
    <row r="35" spans="1:10" x14ac:dyDescent="0.3">
      <c r="A35" s="139" t="s">
        <v>28</v>
      </c>
      <c r="B35" s="140"/>
      <c r="C35" s="140"/>
      <c r="D35" s="140"/>
      <c r="E35" s="140"/>
      <c r="F35" s="21">
        <v>29</v>
      </c>
      <c r="G35" s="10">
        <v>29</v>
      </c>
      <c r="H35" s="92">
        <f>[1]s.kult.č.!G18+[1]s.knih.!G16+[1]s.TIC!G17</f>
        <v>25</v>
      </c>
      <c r="I35" s="2"/>
      <c r="J35" s="2"/>
    </row>
    <row r="36" spans="1:10" x14ac:dyDescent="0.3">
      <c r="A36" s="139" t="s">
        <v>29</v>
      </c>
      <c r="B36" s="140"/>
      <c r="C36" s="140"/>
      <c r="D36" s="140"/>
      <c r="E36" s="140"/>
      <c r="F36" s="21"/>
      <c r="G36" s="10"/>
      <c r="H36" s="92">
        <f>[1]s.kult.č.!G19</f>
        <v>80</v>
      </c>
      <c r="I36" s="2"/>
      <c r="J36" s="2"/>
    </row>
    <row r="37" spans="1:10" x14ac:dyDescent="0.3">
      <c r="A37" s="139" t="s">
        <v>30</v>
      </c>
      <c r="B37" s="140"/>
      <c r="C37" s="140"/>
      <c r="D37" s="140"/>
      <c r="E37" s="140"/>
      <c r="F37" s="21">
        <v>42</v>
      </c>
      <c r="G37" s="10">
        <v>42</v>
      </c>
      <c r="H37" s="92">
        <f>[1]s.TIC!G14</f>
        <v>40</v>
      </c>
      <c r="I37" s="2"/>
      <c r="J37" s="2"/>
    </row>
    <row r="38" spans="1:10" x14ac:dyDescent="0.3">
      <c r="A38" s="139" t="s">
        <v>31</v>
      </c>
      <c r="B38" s="140"/>
      <c r="C38" s="140"/>
      <c r="D38" s="140"/>
      <c r="E38" s="140"/>
      <c r="F38" s="21">
        <v>350</v>
      </c>
      <c r="G38" s="10">
        <v>250</v>
      </c>
      <c r="H38" s="92">
        <f>[1]s.kult.č.!G20+[1]s.knih.!G17+[1]s.TIC!G29</f>
        <v>70</v>
      </c>
      <c r="I38" s="2"/>
      <c r="J38" s="2"/>
    </row>
    <row r="39" spans="1:10" x14ac:dyDescent="0.3">
      <c r="A39" s="139" t="s">
        <v>32</v>
      </c>
      <c r="B39" s="140"/>
      <c r="C39" s="140"/>
      <c r="D39" s="140"/>
      <c r="E39" s="140"/>
      <c r="F39" s="21">
        <v>17</v>
      </c>
      <c r="G39" s="10">
        <v>17</v>
      </c>
      <c r="H39" s="92">
        <f>[1]s.kult.č.!G21+[1]s.knih.!G18+[1]s.TIC!G18+[1]s.pam.!G21</f>
        <v>14</v>
      </c>
      <c r="I39" s="2"/>
      <c r="J39" s="2"/>
    </row>
    <row r="40" spans="1:10" x14ac:dyDescent="0.3">
      <c r="A40" s="139" t="s">
        <v>33</v>
      </c>
      <c r="B40" s="140"/>
      <c r="C40" s="140"/>
      <c r="D40" s="140"/>
      <c r="E40" s="140"/>
      <c r="F40" s="21">
        <v>5</v>
      </c>
      <c r="G40" s="10">
        <v>5</v>
      </c>
      <c r="H40" s="92">
        <v>5</v>
      </c>
      <c r="I40" s="2"/>
      <c r="J40" s="2"/>
    </row>
    <row r="41" spans="1:10" x14ac:dyDescent="0.3">
      <c r="A41" s="139" t="s">
        <v>34</v>
      </c>
      <c r="B41" s="140"/>
      <c r="C41" s="140"/>
      <c r="D41" s="140"/>
      <c r="E41" s="140"/>
      <c r="F41" s="21">
        <v>908</v>
      </c>
      <c r="G41" s="10">
        <v>900</v>
      </c>
      <c r="H41" s="92">
        <f>[1]s.kult.č.!G23</f>
        <v>600</v>
      </c>
      <c r="I41" s="2"/>
      <c r="J41" s="2"/>
    </row>
    <row r="42" spans="1:10" x14ac:dyDescent="0.3">
      <c r="A42" s="66" t="s">
        <v>78</v>
      </c>
      <c r="B42" s="67"/>
      <c r="C42" s="67"/>
      <c r="D42" s="67"/>
      <c r="E42" s="67"/>
      <c r="F42" s="21"/>
      <c r="G42" s="10"/>
      <c r="H42" s="92">
        <v>300</v>
      </c>
      <c r="I42" s="2"/>
      <c r="J42" s="2"/>
    </row>
    <row r="43" spans="1:10" x14ac:dyDescent="0.3">
      <c r="A43" s="66" t="s">
        <v>35</v>
      </c>
      <c r="B43" s="67"/>
      <c r="C43" s="67"/>
      <c r="D43" s="67"/>
      <c r="E43" s="67"/>
      <c r="F43" s="21">
        <v>30</v>
      </c>
      <c r="G43" s="10">
        <v>30</v>
      </c>
      <c r="H43" s="92">
        <f>[1]s.knih.!G23</f>
        <v>32</v>
      </c>
      <c r="I43" s="2"/>
      <c r="J43" s="2"/>
    </row>
    <row r="44" spans="1:10" x14ac:dyDescent="0.3">
      <c r="A44" s="139" t="s">
        <v>36</v>
      </c>
      <c r="B44" s="140"/>
      <c r="C44" s="140"/>
      <c r="D44" s="140"/>
      <c r="E44" s="140"/>
      <c r="F44" s="21">
        <v>95</v>
      </c>
      <c r="G44" s="10">
        <v>95</v>
      </c>
      <c r="H44" s="92">
        <f>[1]s.kult.č.!G25</f>
        <v>95</v>
      </c>
      <c r="I44" s="2"/>
      <c r="J44" s="2"/>
    </row>
    <row r="45" spans="1:10" x14ac:dyDescent="0.3">
      <c r="A45" s="139" t="s">
        <v>37</v>
      </c>
      <c r="B45" s="140"/>
      <c r="C45" s="140"/>
      <c r="D45" s="140"/>
      <c r="E45" s="140"/>
      <c r="F45" s="21">
        <v>761</v>
      </c>
      <c r="G45" s="10">
        <v>750</v>
      </c>
      <c r="H45" s="92">
        <f>[1]s.kult.č.!G26+[1]s.knih.!G19+[1]s.TIC!G19+[1]s.pam.!G10+[1]s.pam.!G19+[1]s.pam.!G20</f>
        <v>762</v>
      </c>
      <c r="I45" s="2"/>
      <c r="J45" s="2"/>
    </row>
    <row r="46" spans="1:10" x14ac:dyDescent="0.3">
      <c r="A46" s="139" t="s">
        <v>38</v>
      </c>
      <c r="B46" s="140"/>
      <c r="C46" s="140"/>
      <c r="D46" s="140"/>
      <c r="E46" s="140"/>
      <c r="F46" s="21">
        <v>15</v>
      </c>
      <c r="G46" s="10">
        <v>0</v>
      </c>
      <c r="H46" s="92">
        <f>[1]s.TIC!G13</f>
        <v>6</v>
      </c>
      <c r="I46" s="2"/>
      <c r="J46" s="2"/>
    </row>
    <row r="47" spans="1:10" x14ac:dyDescent="0.3">
      <c r="A47" s="139" t="s">
        <v>39</v>
      </c>
      <c r="B47" s="140"/>
      <c r="C47" s="140"/>
      <c r="D47" s="140"/>
      <c r="E47" s="140"/>
      <c r="F47" s="21">
        <v>205</v>
      </c>
      <c r="G47" s="10">
        <v>160</v>
      </c>
      <c r="H47" s="92">
        <f>[1]s.kult.č.!G27+[1]s.knih.!G20+[1]s.TIC!G20</f>
        <v>207</v>
      </c>
      <c r="I47" s="2"/>
      <c r="J47" s="2"/>
    </row>
    <row r="48" spans="1:10" x14ac:dyDescent="0.3">
      <c r="A48" s="139" t="s">
        <v>40</v>
      </c>
      <c r="B48" s="140"/>
      <c r="C48" s="140"/>
      <c r="D48" s="140"/>
      <c r="E48" s="140"/>
      <c r="F48" s="21">
        <v>86</v>
      </c>
      <c r="G48" s="10">
        <v>60</v>
      </c>
      <c r="H48" s="92">
        <f>[1]s.kult.č.!G28+[1]s.knih.!G21</f>
        <v>76</v>
      </c>
      <c r="I48" s="2"/>
      <c r="J48" s="2"/>
    </row>
    <row r="49" spans="1:10" x14ac:dyDescent="0.3">
      <c r="A49" s="139" t="s">
        <v>41</v>
      </c>
      <c r="B49" s="140"/>
      <c r="C49" s="140"/>
      <c r="D49" s="140"/>
      <c r="E49" s="140"/>
      <c r="F49" s="21">
        <v>185</v>
      </c>
      <c r="G49" s="10">
        <v>185</v>
      </c>
      <c r="H49" s="92">
        <f>[1]s.pam.!G9+[1]s.TIC!G21+[1]s.knih.!G22+[1]s.kult.č.!G29</f>
        <v>287</v>
      </c>
      <c r="I49" s="2"/>
      <c r="J49" s="2"/>
    </row>
    <row r="50" spans="1:10" x14ac:dyDescent="0.3">
      <c r="A50" s="139" t="s">
        <v>42</v>
      </c>
      <c r="B50" s="140"/>
      <c r="C50" s="140"/>
      <c r="D50" s="140"/>
      <c r="E50" s="140"/>
      <c r="F50" s="21">
        <v>3499</v>
      </c>
      <c r="G50" s="10">
        <v>3499</v>
      </c>
      <c r="H50" s="92">
        <f>[1]s.kult.č.!G30+[1]s.knih.!G24+[1]s.TIC!G22+[1]s.pam.!G11</f>
        <v>3497</v>
      </c>
      <c r="I50" s="2"/>
      <c r="J50" s="2"/>
    </row>
    <row r="51" spans="1:10" x14ac:dyDescent="0.3">
      <c r="A51" s="139" t="s">
        <v>43</v>
      </c>
      <c r="B51" s="140"/>
      <c r="C51" s="140"/>
      <c r="D51" s="140"/>
      <c r="E51" s="140"/>
      <c r="F51" s="21">
        <v>40</v>
      </c>
      <c r="G51" s="10">
        <v>40</v>
      </c>
      <c r="H51" s="92">
        <f>[1]s.kult.č.!G31+[1]s.knih.!G25+[1]s.TIC!G23+[1]s.pam.!G17</f>
        <v>37</v>
      </c>
      <c r="I51" s="2"/>
      <c r="J51" s="2"/>
    </row>
    <row r="52" spans="1:10" x14ac:dyDescent="0.3">
      <c r="A52" s="139" t="s">
        <v>44</v>
      </c>
      <c r="B52" s="140"/>
      <c r="C52" s="140"/>
      <c r="D52" s="140"/>
      <c r="E52" s="140"/>
      <c r="F52" s="21">
        <v>874.75</v>
      </c>
      <c r="G52" s="10">
        <v>875</v>
      </c>
      <c r="H52" s="92">
        <f>[1]s.kult.č.!G32+[1]s.knih.!G26+[1]s.TIC!G24+[1]s.pam.!G12</f>
        <v>867.25600000000009</v>
      </c>
      <c r="I52" s="2"/>
      <c r="J52" s="2"/>
    </row>
    <row r="53" spans="1:10" x14ac:dyDescent="0.3">
      <c r="A53" s="139" t="s">
        <v>45</v>
      </c>
      <c r="B53" s="140"/>
      <c r="C53" s="140"/>
      <c r="D53" s="140"/>
      <c r="E53" s="140"/>
      <c r="F53" s="21">
        <v>314.90999999999997</v>
      </c>
      <c r="G53" s="10">
        <v>315</v>
      </c>
      <c r="H53" s="92">
        <f>[1]s.kult.č.!G33+[1]s.knih.!G27+[1]s.TIC!G25+[1]s.pam.!G13</f>
        <v>314.72999999999996</v>
      </c>
      <c r="I53" s="2"/>
      <c r="J53" s="2"/>
    </row>
    <row r="54" spans="1:10" x14ac:dyDescent="0.3">
      <c r="A54" s="139" t="s">
        <v>46</v>
      </c>
      <c r="B54" s="140"/>
      <c r="C54" s="140"/>
      <c r="D54" s="140"/>
      <c r="E54" s="140"/>
      <c r="F54" s="21">
        <v>8.7360000000000007</v>
      </c>
      <c r="G54" s="10">
        <v>9</v>
      </c>
      <c r="H54" s="92">
        <f>[1]s.kult.č.!G34+[1]s.knih.!G28+[1]s.TIC!G26+[1]s.pam.!G14</f>
        <v>9.7916000000000007</v>
      </c>
      <c r="I54" s="2"/>
      <c r="J54" s="2"/>
    </row>
    <row r="55" spans="1:10" x14ac:dyDescent="0.3">
      <c r="A55" s="22" t="s">
        <v>47</v>
      </c>
      <c r="B55" s="23"/>
      <c r="C55" s="23"/>
      <c r="D55" s="23"/>
      <c r="E55" s="23"/>
      <c r="F55" s="21">
        <v>82.61999999999999</v>
      </c>
      <c r="G55" s="10">
        <v>70</v>
      </c>
      <c r="H55" s="92">
        <f>[1]s.kult.č.!G35+[1]s.knih.!G29+[1]s.TIC!G27+[1]s.pam.!G15</f>
        <v>94.940000000000012</v>
      </c>
      <c r="I55" s="2"/>
      <c r="J55" s="2"/>
    </row>
    <row r="56" spans="1:10" x14ac:dyDescent="0.3">
      <c r="A56" s="139" t="s">
        <v>48</v>
      </c>
      <c r="B56" s="140"/>
      <c r="C56" s="140"/>
      <c r="D56" s="140"/>
      <c r="E56" s="140"/>
      <c r="F56" s="21">
        <v>98</v>
      </c>
      <c r="G56" s="10">
        <v>120</v>
      </c>
      <c r="H56" s="92">
        <f>[1]s.kult.č.!G36+[1]s.knih.!G30+[1]s.TIC!G28+[1]s.pam.!G16</f>
        <v>113</v>
      </c>
      <c r="I56" s="2"/>
      <c r="J56" s="2"/>
    </row>
    <row r="57" spans="1:10" ht="15" thickBot="1" x14ac:dyDescent="0.35">
      <c r="A57" s="139" t="s">
        <v>49</v>
      </c>
      <c r="B57" s="140"/>
      <c r="C57" s="140"/>
      <c r="D57" s="140"/>
      <c r="E57" s="140"/>
      <c r="F57" s="21">
        <v>105</v>
      </c>
      <c r="G57" s="10">
        <v>105</v>
      </c>
      <c r="H57" s="92">
        <f>[1]s.kult.č.!G37+[1]s.knih.!G31+[1]s.TIC!G30+[1]s.pam.!G22</f>
        <v>330</v>
      </c>
      <c r="I57" s="2"/>
      <c r="J57" s="2"/>
    </row>
    <row r="58" spans="1:10" x14ac:dyDescent="0.3">
      <c r="A58" s="141" t="s">
        <v>20</v>
      </c>
      <c r="B58" s="142"/>
      <c r="C58" s="142"/>
      <c r="D58" s="142"/>
      <c r="E58" s="142"/>
      <c r="F58" s="24">
        <v>9831.0160000000014</v>
      </c>
      <c r="G58" s="15">
        <f>SUM(G29:G57)</f>
        <v>9502</v>
      </c>
      <c r="H58" s="93">
        <f>SUM(H29:H57)</f>
        <v>9189.7175999999999</v>
      </c>
      <c r="I58" s="17"/>
      <c r="J58" s="25"/>
    </row>
    <row r="59" spans="1:10" ht="15" thickBot="1" x14ac:dyDescent="0.35">
      <c r="A59" s="143"/>
      <c r="B59" s="144"/>
      <c r="C59" s="144"/>
      <c r="D59" s="144"/>
      <c r="E59" s="144"/>
      <c r="F59" s="26"/>
      <c r="G59" s="73"/>
      <c r="H59" s="27"/>
      <c r="I59" s="2"/>
      <c r="J59" s="2"/>
    </row>
    <row r="60" spans="1:10" ht="15" thickTop="1" x14ac:dyDescent="0.3">
      <c r="A60" s="136" t="s">
        <v>50</v>
      </c>
      <c r="B60" s="137"/>
      <c r="C60" s="137"/>
      <c r="D60" s="137"/>
      <c r="E60" s="137"/>
      <c r="F60" s="28">
        <v>0</v>
      </c>
      <c r="G60" s="29">
        <f>G26-G58</f>
        <v>0</v>
      </c>
      <c r="H60" s="30">
        <f>H26-H58</f>
        <v>0</v>
      </c>
      <c r="I60" s="2"/>
      <c r="J60" s="2"/>
    </row>
    <row r="61" spans="1:10" x14ac:dyDescent="0.3">
      <c r="A61" s="31"/>
      <c r="B61" s="31"/>
      <c r="C61" s="31"/>
      <c r="D61" s="31"/>
      <c r="E61" s="31"/>
      <c r="F61" s="31"/>
      <c r="G61" s="31"/>
      <c r="H61" s="32"/>
      <c r="I61" s="2"/>
      <c r="J61" s="2"/>
    </row>
    <row r="62" spans="1:10" x14ac:dyDescent="0.3">
      <c r="A62" s="148"/>
      <c r="B62" s="148"/>
      <c r="C62" s="148"/>
      <c r="D62" s="148"/>
      <c r="E62" s="148"/>
      <c r="F62" s="71"/>
      <c r="G62" s="71"/>
      <c r="H62" s="33"/>
      <c r="I62" s="2"/>
      <c r="J62" s="2"/>
    </row>
    <row r="63" spans="1:10" x14ac:dyDescent="0.3">
      <c r="A63" s="2"/>
      <c r="B63" s="2"/>
      <c r="C63" s="2"/>
      <c r="D63" s="2"/>
      <c r="E63" s="2"/>
      <c r="F63" s="2"/>
      <c r="G63" s="2"/>
      <c r="H63" s="5"/>
      <c r="I63" s="2"/>
      <c r="J63" s="2"/>
    </row>
    <row r="64" spans="1:10" ht="48.6" x14ac:dyDescent="0.35">
      <c r="A64" s="34"/>
      <c r="B64" s="34"/>
      <c r="C64" s="34"/>
      <c r="D64" s="34"/>
      <c r="E64" s="34"/>
      <c r="F64" s="80" t="s">
        <v>76</v>
      </c>
      <c r="G64" s="81" t="s">
        <v>8</v>
      </c>
      <c r="H64" s="82" t="s">
        <v>86</v>
      </c>
      <c r="I64" s="36"/>
      <c r="J64" s="2"/>
    </row>
    <row r="65" spans="1:10" ht="15.6" x14ac:dyDescent="0.3">
      <c r="A65" s="138" t="s">
        <v>51</v>
      </c>
      <c r="B65" s="138"/>
      <c r="C65" s="138"/>
      <c r="D65" s="138"/>
      <c r="E65" s="138"/>
      <c r="F65" s="94"/>
      <c r="G65" s="94"/>
      <c r="H65" s="95"/>
      <c r="I65" s="36"/>
      <c r="J65" s="2"/>
    </row>
    <row r="66" spans="1:10" ht="15.6" x14ac:dyDescent="0.3">
      <c r="A66" s="97" t="s">
        <v>79</v>
      </c>
      <c r="B66" s="97"/>
      <c r="C66" s="97"/>
      <c r="D66" s="97"/>
      <c r="E66" s="97"/>
      <c r="F66" s="96">
        <v>4250.2659999999996</v>
      </c>
      <c r="G66" s="97">
        <v>4050</v>
      </c>
      <c r="H66" s="98">
        <f>[1]s.kult.č.!G40</f>
        <v>4439.9968000000008</v>
      </c>
      <c r="I66" s="36"/>
      <c r="J66" s="37"/>
    </row>
    <row r="67" spans="1:10" ht="15.6" x14ac:dyDescent="0.3">
      <c r="A67" s="97" t="s">
        <v>80</v>
      </c>
      <c r="B67" s="97"/>
      <c r="C67" s="97"/>
      <c r="D67" s="97"/>
      <c r="E67" s="97"/>
      <c r="F67" s="96">
        <v>3167.59</v>
      </c>
      <c r="G67" s="97">
        <v>3118</v>
      </c>
      <c r="H67" s="98">
        <f>[1]s.knih.!G34</f>
        <v>2906.7192</v>
      </c>
      <c r="I67" s="36"/>
      <c r="J67" s="37"/>
    </row>
    <row r="68" spans="1:10" ht="15.6" x14ac:dyDescent="0.3">
      <c r="A68" s="97" t="s">
        <v>81</v>
      </c>
      <c r="B68" s="97"/>
      <c r="C68" s="97"/>
      <c r="D68" s="97"/>
      <c r="E68" s="97"/>
      <c r="F68" s="96">
        <v>637.80000000000007</v>
      </c>
      <c r="G68" s="97">
        <v>638</v>
      </c>
      <c r="H68" s="98">
        <f>[1]s.TIC!G33</f>
        <v>678.00159999999994</v>
      </c>
      <c r="I68" s="36"/>
      <c r="J68" s="37"/>
    </row>
    <row r="69" spans="1:10" ht="16.2" thickBot="1" x14ac:dyDescent="0.35">
      <c r="A69" s="97" t="s">
        <v>82</v>
      </c>
      <c r="B69" s="94"/>
      <c r="C69" s="94"/>
      <c r="D69" s="94"/>
      <c r="E69" s="94"/>
      <c r="F69" s="99">
        <v>640.36</v>
      </c>
      <c r="G69" s="100">
        <v>640</v>
      </c>
      <c r="H69" s="101">
        <f>[1]s.pam.!G26</f>
        <v>150</v>
      </c>
      <c r="I69" s="36"/>
      <c r="J69" s="37"/>
    </row>
    <row r="70" spans="1:10" ht="16.2" thickBot="1" x14ac:dyDescent="0.35">
      <c r="A70" s="36"/>
      <c r="B70" s="36"/>
      <c r="C70" s="36"/>
      <c r="D70" s="36"/>
      <c r="E70" s="36"/>
      <c r="F70" s="102">
        <v>8696.0159999999996</v>
      </c>
      <c r="G70" s="103">
        <f>SUM(G66:G69)</f>
        <v>8446</v>
      </c>
      <c r="H70" s="104">
        <f>SUM(H66:H69)</f>
        <v>8174.7175999999999</v>
      </c>
      <c r="I70" s="36"/>
      <c r="J70" s="37"/>
    </row>
    <row r="71" spans="1:10" ht="15.6" x14ac:dyDescent="0.3">
      <c r="A71" s="34"/>
      <c r="B71" s="34"/>
      <c r="C71" s="34"/>
      <c r="D71" s="34"/>
      <c r="E71" s="34"/>
      <c r="F71" s="34"/>
      <c r="G71" s="34"/>
      <c r="H71" s="35"/>
      <c r="I71" s="36"/>
      <c r="J71" s="2"/>
    </row>
    <row r="72" spans="1:10" ht="15.6" x14ac:dyDescent="0.3">
      <c r="A72" s="97" t="s">
        <v>83</v>
      </c>
      <c r="B72" s="97"/>
      <c r="C72" s="97"/>
      <c r="D72" s="97"/>
      <c r="E72" s="97"/>
      <c r="F72" s="94">
        <v>8</v>
      </c>
      <c r="G72" s="94">
        <v>8</v>
      </c>
      <c r="H72" s="105">
        <f>[1]Hl.činnost.celk.!F75</f>
        <v>27</v>
      </c>
      <c r="I72" s="36"/>
      <c r="J72" s="2"/>
    </row>
    <row r="73" spans="1:10" ht="16.2" thickBot="1" x14ac:dyDescent="0.35">
      <c r="A73" s="106" t="s">
        <v>84</v>
      </c>
      <c r="B73" s="107"/>
      <c r="C73" s="107"/>
      <c r="D73" s="107"/>
      <c r="E73" s="107"/>
      <c r="F73" s="108">
        <v>190</v>
      </c>
      <c r="G73" s="108">
        <v>190</v>
      </c>
      <c r="H73" s="109">
        <f>[1]Hl.činnost.celk.!F76</f>
        <v>224</v>
      </c>
      <c r="I73" s="36"/>
      <c r="J73" s="2"/>
    </row>
    <row r="74" spans="1:10" ht="16.2" thickBot="1" x14ac:dyDescent="0.35">
      <c r="A74" s="110" t="s">
        <v>52</v>
      </c>
      <c r="B74" s="112"/>
      <c r="C74" s="112"/>
      <c r="D74" s="112"/>
      <c r="E74" s="112"/>
      <c r="F74" s="111">
        <v>198</v>
      </c>
      <c r="G74" s="112">
        <v>198</v>
      </c>
      <c r="H74" s="113">
        <f>SUM(H72:H73)</f>
        <v>251</v>
      </c>
      <c r="I74" s="36"/>
      <c r="J74" s="2"/>
    </row>
    <row r="75" spans="1:10" ht="15.6" x14ac:dyDescent="0.3">
      <c r="A75" s="2"/>
      <c r="B75" s="2"/>
      <c r="C75" s="2"/>
      <c r="D75" s="2"/>
      <c r="E75" s="2"/>
      <c r="F75" s="2"/>
      <c r="G75" s="2"/>
      <c r="H75" s="38"/>
      <c r="I75" s="36"/>
      <c r="J75" s="2"/>
    </row>
    <row r="76" spans="1:10" ht="15.6" x14ac:dyDescent="0.3">
      <c r="A76" s="2"/>
      <c r="B76" s="2"/>
      <c r="C76" s="2"/>
      <c r="D76" s="2"/>
      <c r="E76" s="2"/>
      <c r="F76" s="2"/>
      <c r="G76" s="2"/>
      <c r="H76" s="38"/>
      <c r="I76" s="36"/>
      <c r="J76" s="2"/>
    </row>
    <row r="77" spans="1:10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 ht="17.399999999999999" x14ac:dyDescent="0.3">
      <c r="A79" s="158" t="s">
        <v>53</v>
      </c>
      <c r="B79" s="158"/>
      <c r="C79" s="158"/>
      <c r="D79" s="158"/>
      <c r="E79" s="158"/>
      <c r="F79" s="158"/>
      <c r="G79" s="158"/>
      <c r="H79" s="158"/>
      <c r="I79" s="158"/>
      <c r="J79" s="158"/>
    </row>
    <row r="80" spans="1:10" ht="48.6" x14ac:dyDescent="0.35">
      <c r="A80" s="11"/>
      <c r="B80" s="11"/>
      <c r="C80" s="11"/>
      <c r="D80" s="11"/>
      <c r="E80" s="11"/>
      <c r="F80" s="80" t="s">
        <v>76</v>
      </c>
      <c r="G80" s="81" t="s">
        <v>8</v>
      </c>
      <c r="H80" s="82" t="s">
        <v>86</v>
      </c>
      <c r="I80" s="11"/>
      <c r="J80" s="11"/>
    </row>
    <row r="81" spans="1:10" ht="16.2" x14ac:dyDescent="0.35">
      <c r="A81" s="128" t="s">
        <v>54</v>
      </c>
      <c r="B81" s="129"/>
      <c r="C81" s="129"/>
      <c r="D81" s="129"/>
      <c r="E81" s="129"/>
      <c r="F81" s="39"/>
      <c r="G81" s="74"/>
      <c r="H81" s="114"/>
      <c r="I81" s="11"/>
      <c r="J81" s="11"/>
    </row>
    <row r="82" spans="1:10" x14ac:dyDescent="0.3">
      <c r="A82" s="40" t="s">
        <v>55</v>
      </c>
      <c r="B82" s="41"/>
      <c r="C82" s="41"/>
      <c r="D82" s="41"/>
      <c r="E82" s="41"/>
      <c r="F82" s="42">
        <v>110</v>
      </c>
      <c r="G82" s="52">
        <v>70</v>
      </c>
      <c r="H82" s="115">
        <v>65</v>
      </c>
      <c r="I82" s="43"/>
      <c r="J82" s="11"/>
    </row>
    <row r="83" spans="1:10" ht="15" thickBot="1" x14ac:dyDescent="0.35">
      <c r="A83" s="130" t="s">
        <v>56</v>
      </c>
      <c r="B83" s="131"/>
      <c r="C83" s="131"/>
      <c r="D83" s="131"/>
      <c r="E83" s="131"/>
      <c r="F83" s="44">
        <v>200</v>
      </c>
      <c r="G83" s="53">
        <v>220</v>
      </c>
      <c r="H83" s="116">
        <v>200</v>
      </c>
      <c r="I83" s="43"/>
      <c r="J83" s="11"/>
    </row>
    <row r="84" spans="1:10" x14ac:dyDescent="0.3">
      <c r="A84" s="132" t="s">
        <v>20</v>
      </c>
      <c r="B84" s="133"/>
      <c r="C84" s="133"/>
      <c r="D84" s="133"/>
      <c r="E84" s="133"/>
      <c r="F84" s="45">
        <v>310</v>
      </c>
      <c r="G84" s="54">
        <f>SUM(G82:G83)</f>
        <v>290</v>
      </c>
      <c r="H84" s="117">
        <f>SUM(H82:H83)</f>
        <v>265</v>
      </c>
      <c r="I84" s="46"/>
      <c r="J84" s="47"/>
    </row>
    <row r="85" spans="1:10" x14ac:dyDescent="0.3">
      <c r="A85" s="130"/>
      <c r="B85" s="131"/>
      <c r="C85" s="131"/>
      <c r="D85" s="131"/>
      <c r="E85" s="131"/>
      <c r="F85" s="75"/>
      <c r="G85" s="75"/>
      <c r="H85" s="118"/>
      <c r="I85" s="43"/>
      <c r="J85" s="11"/>
    </row>
    <row r="86" spans="1:10" x14ac:dyDescent="0.3">
      <c r="A86" s="134"/>
      <c r="B86" s="135"/>
      <c r="C86" s="135"/>
      <c r="D86" s="135"/>
      <c r="E86" s="135"/>
      <c r="F86" s="78"/>
      <c r="G86" s="78"/>
      <c r="H86" s="119"/>
      <c r="I86" s="43"/>
      <c r="J86" s="11"/>
    </row>
    <row r="87" spans="1:10" ht="16.2" x14ac:dyDescent="0.35">
      <c r="A87" s="128" t="s">
        <v>57</v>
      </c>
      <c r="B87" s="129"/>
      <c r="C87" s="129"/>
      <c r="D87" s="129"/>
      <c r="E87" s="129"/>
      <c r="F87" s="74"/>
      <c r="G87" s="74"/>
      <c r="H87" s="120"/>
      <c r="I87" s="43"/>
      <c r="J87" s="11"/>
    </row>
    <row r="88" spans="1:10" x14ac:dyDescent="0.3">
      <c r="A88" s="126" t="s">
        <v>58</v>
      </c>
      <c r="B88" s="127"/>
      <c r="C88" s="127"/>
      <c r="D88" s="127"/>
      <c r="E88" s="127"/>
      <c r="F88" s="48">
        <v>1</v>
      </c>
      <c r="G88" s="52">
        <v>1</v>
      </c>
      <c r="H88" s="121">
        <v>5</v>
      </c>
      <c r="I88" s="43"/>
      <c r="J88" s="11"/>
    </row>
    <row r="89" spans="1:10" x14ac:dyDescent="0.3">
      <c r="A89" s="76" t="s">
        <v>59</v>
      </c>
      <c r="B89" s="77"/>
      <c r="C89" s="77"/>
      <c r="D89" s="77"/>
      <c r="E89" s="77"/>
      <c r="F89" s="49">
        <v>60</v>
      </c>
      <c r="G89" s="52">
        <v>0</v>
      </c>
      <c r="H89" s="115">
        <v>20</v>
      </c>
      <c r="I89" s="43"/>
      <c r="J89" s="11"/>
    </row>
    <row r="90" spans="1:10" x14ac:dyDescent="0.3">
      <c r="A90" s="126" t="s">
        <v>60</v>
      </c>
      <c r="B90" s="127"/>
      <c r="C90" s="127"/>
      <c r="D90" s="127"/>
      <c r="E90" s="127"/>
      <c r="F90" s="49">
        <v>7</v>
      </c>
      <c r="G90" s="52">
        <v>7</v>
      </c>
      <c r="H90" s="115">
        <v>7</v>
      </c>
      <c r="I90" s="43"/>
      <c r="J90" s="11"/>
    </row>
    <row r="91" spans="1:10" x14ac:dyDescent="0.3">
      <c r="A91" s="126" t="s">
        <v>61</v>
      </c>
      <c r="B91" s="127"/>
      <c r="C91" s="127"/>
      <c r="D91" s="127"/>
      <c r="E91" s="127"/>
      <c r="F91" s="49">
        <v>3</v>
      </c>
      <c r="G91" s="52">
        <v>3</v>
      </c>
      <c r="H91" s="115">
        <v>3</v>
      </c>
      <c r="I91" s="43"/>
      <c r="J91" s="11"/>
    </row>
    <row r="92" spans="1:10" ht="15" thickBot="1" x14ac:dyDescent="0.35">
      <c r="A92" s="126" t="s">
        <v>62</v>
      </c>
      <c r="B92" s="127"/>
      <c r="C92" s="127"/>
      <c r="D92" s="127"/>
      <c r="E92" s="127"/>
      <c r="F92" s="49">
        <v>82</v>
      </c>
      <c r="G92" s="52">
        <v>10</v>
      </c>
      <c r="H92" s="115">
        <v>20</v>
      </c>
      <c r="I92" s="43"/>
      <c r="J92" s="11"/>
    </row>
    <row r="93" spans="1:10" x14ac:dyDescent="0.3">
      <c r="A93" s="132" t="s">
        <v>20</v>
      </c>
      <c r="B93" s="133"/>
      <c r="C93" s="133"/>
      <c r="D93" s="133"/>
      <c r="E93" s="133"/>
      <c r="F93" s="50">
        <f>SUM(F88:F92)</f>
        <v>153</v>
      </c>
      <c r="G93" s="54">
        <f>SUM(G88:G92)</f>
        <v>21</v>
      </c>
      <c r="H93" s="117">
        <f>SUM(H88:H92)</f>
        <v>55</v>
      </c>
      <c r="I93" s="46"/>
      <c r="J93" s="47"/>
    </row>
    <row r="94" spans="1:10" x14ac:dyDescent="0.3">
      <c r="A94" s="159"/>
      <c r="B94" s="160"/>
      <c r="C94" s="160"/>
      <c r="D94" s="160"/>
      <c r="E94" s="160"/>
      <c r="F94" s="79"/>
      <c r="G94" s="79"/>
      <c r="H94" s="122"/>
      <c r="I94" s="43"/>
      <c r="J94" s="11"/>
    </row>
    <row r="95" spans="1:10" x14ac:dyDescent="0.3">
      <c r="A95" s="134"/>
      <c r="B95" s="135"/>
      <c r="C95" s="135"/>
      <c r="D95" s="135"/>
      <c r="E95" s="135"/>
      <c r="F95" s="78"/>
      <c r="G95" s="78"/>
      <c r="H95" s="119"/>
      <c r="I95" s="43"/>
      <c r="J95" s="11"/>
    </row>
    <row r="96" spans="1:10" ht="16.2" x14ac:dyDescent="0.35">
      <c r="A96" s="128" t="s">
        <v>63</v>
      </c>
      <c r="B96" s="129"/>
      <c r="C96" s="129"/>
      <c r="D96" s="129"/>
      <c r="E96" s="129"/>
      <c r="F96" s="74"/>
      <c r="G96" s="74"/>
      <c r="H96" s="120"/>
      <c r="I96" s="43"/>
      <c r="J96" s="11"/>
    </row>
    <row r="97" spans="1:10" x14ac:dyDescent="0.3">
      <c r="A97" s="126" t="s">
        <v>64</v>
      </c>
      <c r="B97" s="127"/>
      <c r="C97" s="127"/>
      <c r="D97" s="127"/>
      <c r="E97" s="127"/>
      <c r="F97" s="55">
        <v>190</v>
      </c>
      <c r="G97" s="55">
        <v>150</v>
      </c>
      <c r="H97" s="121">
        <v>33</v>
      </c>
      <c r="I97" s="43"/>
      <c r="J97" s="11"/>
    </row>
    <row r="98" spans="1:10" x14ac:dyDescent="0.3">
      <c r="A98" s="126"/>
      <c r="B98" s="127"/>
      <c r="C98" s="127"/>
      <c r="D98" s="127"/>
      <c r="E98" s="127"/>
      <c r="F98" s="77"/>
      <c r="G98" s="77"/>
      <c r="H98" s="120"/>
      <c r="I98" s="43"/>
      <c r="J98" s="11"/>
    </row>
    <row r="99" spans="1:10" ht="16.2" x14ac:dyDescent="0.35">
      <c r="A99" s="128" t="s">
        <v>65</v>
      </c>
      <c r="B99" s="129"/>
      <c r="C99" s="129"/>
      <c r="D99" s="129"/>
      <c r="E99" s="129"/>
      <c r="F99" s="74"/>
      <c r="G99" s="74"/>
      <c r="H99" s="120"/>
      <c r="I99" s="43"/>
      <c r="J99" s="11"/>
    </row>
    <row r="100" spans="1:10" x14ac:dyDescent="0.3">
      <c r="A100" s="126" t="s">
        <v>58</v>
      </c>
      <c r="B100" s="127"/>
      <c r="C100" s="127"/>
      <c r="D100" s="127"/>
      <c r="E100" s="127"/>
      <c r="F100" s="49">
        <v>1</v>
      </c>
      <c r="G100" s="52">
        <v>1</v>
      </c>
      <c r="H100" s="115">
        <v>1</v>
      </c>
      <c r="I100" s="43"/>
      <c r="J100" s="11"/>
    </row>
    <row r="101" spans="1:10" x14ac:dyDescent="0.3">
      <c r="A101" s="126" t="s">
        <v>66</v>
      </c>
      <c r="B101" s="127"/>
      <c r="C101" s="127"/>
      <c r="D101" s="127"/>
      <c r="E101" s="127"/>
      <c r="F101" s="49">
        <v>250</v>
      </c>
      <c r="G101" s="52">
        <v>200</v>
      </c>
      <c r="H101" s="115">
        <v>50</v>
      </c>
      <c r="I101" s="43"/>
      <c r="J101" s="11"/>
    </row>
    <row r="102" spans="1:10" x14ac:dyDescent="0.3">
      <c r="A102" s="126" t="s">
        <v>62</v>
      </c>
      <c r="B102" s="127"/>
      <c r="C102" s="127"/>
      <c r="D102" s="127"/>
      <c r="E102" s="127"/>
      <c r="F102" s="49">
        <v>2</v>
      </c>
      <c r="G102" s="52">
        <v>0</v>
      </c>
      <c r="H102" s="115">
        <v>2</v>
      </c>
      <c r="I102" s="43"/>
      <c r="J102" s="11"/>
    </row>
    <row r="103" spans="1:10" ht="15" thickBot="1" x14ac:dyDescent="0.35">
      <c r="A103" s="130" t="s">
        <v>67</v>
      </c>
      <c r="B103" s="131"/>
      <c r="C103" s="131"/>
      <c r="D103" s="131"/>
      <c r="E103" s="131"/>
      <c r="F103" s="51">
        <v>4</v>
      </c>
      <c r="G103" s="53">
        <v>10</v>
      </c>
      <c r="H103" s="116">
        <v>3</v>
      </c>
      <c r="I103" s="43"/>
      <c r="J103" s="11"/>
    </row>
    <row r="104" spans="1:10" x14ac:dyDescent="0.3">
      <c r="A104" s="132" t="s">
        <v>20</v>
      </c>
      <c r="B104" s="133"/>
      <c r="C104" s="133"/>
      <c r="D104" s="133"/>
      <c r="E104" s="133"/>
      <c r="F104" s="16">
        <f>SUM(F100:F103)</f>
        <v>257</v>
      </c>
      <c r="G104" s="54">
        <f>SUM(G100:G103)</f>
        <v>211</v>
      </c>
      <c r="H104" s="117">
        <f>SUM(H100:H103)</f>
        <v>56</v>
      </c>
      <c r="I104" s="43"/>
      <c r="J104" s="11"/>
    </row>
    <row r="105" spans="1:10" x14ac:dyDescent="0.3">
      <c r="A105" s="130"/>
      <c r="B105" s="131"/>
      <c r="C105" s="131"/>
      <c r="D105" s="131"/>
      <c r="E105" s="131"/>
      <c r="F105" s="75"/>
      <c r="G105" s="75"/>
      <c r="H105" s="118"/>
      <c r="I105" s="43"/>
      <c r="J105" s="11"/>
    </row>
    <row r="106" spans="1:10" x14ac:dyDescent="0.3">
      <c r="A106" s="134"/>
      <c r="B106" s="135"/>
      <c r="C106" s="135"/>
      <c r="D106" s="135"/>
      <c r="E106" s="135"/>
      <c r="F106" s="78"/>
      <c r="G106" s="78"/>
      <c r="H106" s="119"/>
      <c r="I106" s="43"/>
      <c r="J106" s="11"/>
    </row>
    <row r="107" spans="1:10" ht="16.2" x14ac:dyDescent="0.35">
      <c r="A107" s="128" t="s">
        <v>68</v>
      </c>
      <c r="B107" s="129"/>
      <c r="C107" s="129"/>
      <c r="D107" s="129"/>
      <c r="E107" s="129"/>
      <c r="F107" s="74"/>
      <c r="G107" s="39"/>
      <c r="H107" s="120"/>
      <c r="I107" s="43"/>
      <c r="J107" s="11"/>
    </row>
    <row r="108" spans="1:10" x14ac:dyDescent="0.3">
      <c r="A108" s="126" t="s">
        <v>69</v>
      </c>
      <c r="B108" s="127"/>
      <c r="C108" s="127"/>
      <c r="D108" s="127"/>
      <c r="E108" s="127"/>
      <c r="F108" s="55">
        <v>13</v>
      </c>
      <c r="G108" s="55">
        <v>12</v>
      </c>
      <c r="H108" s="115">
        <v>13</v>
      </c>
      <c r="I108" s="43"/>
      <c r="J108" s="11"/>
    </row>
    <row r="109" spans="1:10" x14ac:dyDescent="0.3">
      <c r="A109" s="126"/>
      <c r="B109" s="127"/>
      <c r="C109" s="127"/>
      <c r="D109" s="127"/>
      <c r="E109" s="127"/>
      <c r="F109" s="59"/>
      <c r="G109" s="42"/>
      <c r="H109" s="120"/>
      <c r="I109" s="43"/>
      <c r="J109" s="11"/>
    </row>
    <row r="110" spans="1:10" ht="16.2" x14ac:dyDescent="0.35">
      <c r="A110" s="128" t="s">
        <v>70</v>
      </c>
      <c r="B110" s="129"/>
      <c r="C110" s="129"/>
      <c r="D110" s="129"/>
      <c r="E110" s="129"/>
      <c r="F110" s="39"/>
      <c r="G110" s="60"/>
      <c r="H110" s="120"/>
      <c r="I110" s="43"/>
      <c r="J110" s="11"/>
    </row>
    <row r="111" spans="1:10" x14ac:dyDescent="0.3">
      <c r="A111" s="126" t="s">
        <v>58</v>
      </c>
      <c r="B111" s="127"/>
      <c r="C111" s="127"/>
      <c r="D111" s="127"/>
      <c r="E111" s="127"/>
      <c r="F111" s="42">
        <v>1</v>
      </c>
      <c r="G111" s="42">
        <v>1</v>
      </c>
      <c r="H111" s="115">
        <v>1</v>
      </c>
      <c r="I111" s="43"/>
      <c r="J111" s="11"/>
    </row>
    <row r="112" spans="1:10" ht="15" thickBot="1" x14ac:dyDescent="0.35">
      <c r="A112" s="130" t="s">
        <v>71</v>
      </c>
      <c r="B112" s="131"/>
      <c r="C112" s="131"/>
      <c r="D112" s="131"/>
      <c r="E112" s="131"/>
      <c r="F112" s="61">
        <v>1</v>
      </c>
      <c r="G112" s="61">
        <v>1</v>
      </c>
      <c r="H112" s="116">
        <v>3</v>
      </c>
      <c r="I112" s="43"/>
      <c r="J112" s="11"/>
    </row>
    <row r="113" spans="1:10" x14ac:dyDescent="0.3">
      <c r="A113" s="132" t="s">
        <v>20</v>
      </c>
      <c r="B113" s="133"/>
      <c r="C113" s="133"/>
      <c r="D113" s="133"/>
      <c r="E113" s="133"/>
      <c r="F113" s="62">
        <v>2</v>
      </c>
      <c r="G113" s="62">
        <v>2</v>
      </c>
      <c r="H113" s="117">
        <f>SUM(H111:H112)</f>
        <v>4</v>
      </c>
      <c r="I113" s="43"/>
      <c r="J113" s="11"/>
    </row>
    <row r="114" spans="1:10" x14ac:dyDescent="0.3">
      <c r="A114" s="126"/>
      <c r="B114" s="127"/>
      <c r="C114" s="127"/>
      <c r="D114" s="127"/>
      <c r="E114" s="127"/>
      <c r="F114" s="42"/>
      <c r="G114" s="42"/>
      <c r="H114" s="123"/>
      <c r="I114" s="43"/>
      <c r="J114" s="11"/>
    </row>
    <row r="115" spans="1:10" x14ac:dyDescent="0.3">
      <c r="A115" s="126"/>
      <c r="B115" s="127"/>
      <c r="C115" s="127"/>
      <c r="D115" s="127"/>
      <c r="E115" s="127"/>
      <c r="F115" s="42"/>
      <c r="G115" s="42"/>
      <c r="H115" s="123"/>
      <c r="I115" s="43"/>
      <c r="J115" s="11"/>
    </row>
    <row r="116" spans="1:10" ht="16.2" x14ac:dyDescent="0.35">
      <c r="A116" s="128" t="s">
        <v>72</v>
      </c>
      <c r="B116" s="129"/>
      <c r="C116" s="129"/>
      <c r="D116" s="129"/>
      <c r="E116" s="129"/>
      <c r="F116" s="60"/>
      <c r="G116" s="60"/>
      <c r="H116" s="123"/>
      <c r="I116" s="43"/>
      <c r="J116" s="11"/>
    </row>
    <row r="117" spans="1:10" x14ac:dyDescent="0.3">
      <c r="A117" s="126" t="s">
        <v>73</v>
      </c>
      <c r="B117" s="127"/>
      <c r="C117" s="127"/>
      <c r="D117" s="127"/>
      <c r="E117" s="127"/>
      <c r="F117" s="55">
        <v>18</v>
      </c>
      <c r="G117" s="55">
        <v>25</v>
      </c>
      <c r="H117" s="115">
        <v>26</v>
      </c>
      <c r="I117" s="43"/>
      <c r="J117" s="11"/>
    </row>
    <row r="118" spans="1:10" x14ac:dyDescent="0.3">
      <c r="A118" s="126"/>
      <c r="B118" s="127"/>
      <c r="C118" s="127"/>
      <c r="D118" s="127"/>
      <c r="E118" s="127"/>
      <c r="F118" s="42"/>
      <c r="G118" s="42"/>
      <c r="H118" s="123"/>
      <c r="I118" s="43"/>
      <c r="J118" s="11"/>
    </row>
    <row r="119" spans="1:10" ht="16.2" x14ac:dyDescent="0.35">
      <c r="A119" s="128" t="s">
        <v>74</v>
      </c>
      <c r="B119" s="129"/>
      <c r="C119" s="129"/>
      <c r="D119" s="129"/>
      <c r="E119" s="129"/>
      <c r="F119" s="60"/>
      <c r="G119" s="60"/>
      <c r="H119" s="123"/>
      <c r="I119" s="43"/>
      <c r="J119" s="11"/>
    </row>
    <row r="120" spans="1:10" x14ac:dyDescent="0.3">
      <c r="A120" s="126" t="s">
        <v>58</v>
      </c>
      <c r="B120" s="127"/>
      <c r="C120" s="127"/>
      <c r="D120" s="127"/>
      <c r="E120" s="127"/>
      <c r="F120" s="55">
        <v>3</v>
      </c>
      <c r="G120" s="55">
        <v>3</v>
      </c>
      <c r="H120" s="124">
        <v>3</v>
      </c>
      <c r="I120" s="43"/>
      <c r="J120" s="11"/>
    </row>
    <row r="121" spans="1:10" ht="15" thickBot="1" x14ac:dyDescent="0.35">
      <c r="A121" s="130"/>
      <c r="B121" s="131"/>
      <c r="C121" s="131"/>
      <c r="D121" s="131"/>
      <c r="E121" s="131"/>
      <c r="F121" s="63"/>
      <c r="G121" s="53"/>
      <c r="H121" s="125"/>
      <c r="I121" s="43"/>
      <c r="J121" s="11"/>
    </row>
    <row r="122" spans="1:10" ht="15" thickTop="1" x14ac:dyDescent="0.3">
      <c r="A122" s="56" t="s">
        <v>75</v>
      </c>
      <c r="B122" s="57"/>
      <c r="C122" s="57"/>
      <c r="D122" s="57"/>
      <c r="E122" s="57"/>
      <c r="F122" s="64">
        <v>116</v>
      </c>
      <c r="G122" s="65">
        <f>G84-G93+G97-G104+G108-G113+G117-G120</f>
        <v>240</v>
      </c>
      <c r="H122" s="58">
        <f>H84-H93+H97-H104+H108-H113+H117-H120</f>
        <v>219</v>
      </c>
      <c r="I122" s="46"/>
      <c r="J122" s="47"/>
    </row>
    <row r="123" spans="1:10" x14ac:dyDescent="0.3">
      <c r="A123" s="2"/>
      <c r="B123" s="2"/>
      <c r="C123" s="2"/>
      <c r="D123" s="2"/>
      <c r="E123" s="2"/>
      <c r="F123" s="2"/>
      <c r="G123" s="2"/>
      <c r="H123" s="5"/>
      <c r="I123" s="2"/>
      <c r="J123" s="2"/>
    </row>
  </sheetData>
  <mergeCells count="88">
    <mergeCell ref="A121:E121"/>
    <mergeCell ref="A62:E62"/>
    <mergeCell ref="A79:J79"/>
    <mergeCell ref="A81:E81"/>
    <mergeCell ref="A96:E96"/>
    <mergeCell ref="A84:E84"/>
    <mergeCell ref="A85:E85"/>
    <mergeCell ref="A86:E86"/>
    <mergeCell ref="A87:E87"/>
    <mergeCell ref="A90:E90"/>
    <mergeCell ref="A91:E91"/>
    <mergeCell ref="A92:E92"/>
    <mergeCell ref="A93:E93"/>
    <mergeCell ref="A94:E94"/>
    <mergeCell ref="A21:E21"/>
    <mergeCell ref="A1:I1"/>
    <mergeCell ref="A9:I9"/>
    <mergeCell ref="A12:E12"/>
    <mergeCell ref="A13:E13"/>
    <mergeCell ref="A14:E14"/>
    <mergeCell ref="A16:E16"/>
    <mergeCell ref="A17:E17"/>
    <mergeCell ref="A18:E18"/>
    <mergeCell ref="A19:E19"/>
    <mergeCell ref="A20:E20"/>
    <mergeCell ref="A34:E34"/>
    <mergeCell ref="A22:E22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23:E23"/>
    <mergeCell ref="A47:E47"/>
    <mergeCell ref="A35:E35"/>
    <mergeCell ref="A36:E36"/>
    <mergeCell ref="A37:E37"/>
    <mergeCell ref="A38:E38"/>
    <mergeCell ref="A39:E39"/>
    <mergeCell ref="A40:E40"/>
    <mergeCell ref="A41:E41"/>
    <mergeCell ref="A44:E44"/>
    <mergeCell ref="A45:E45"/>
    <mergeCell ref="A46:E46"/>
    <mergeCell ref="A48:E48"/>
    <mergeCell ref="A49:E49"/>
    <mergeCell ref="A50:E50"/>
    <mergeCell ref="A51:E51"/>
    <mergeCell ref="A52:E52"/>
    <mergeCell ref="A60:E60"/>
    <mergeCell ref="A83:E83"/>
    <mergeCell ref="A65:E65"/>
    <mergeCell ref="A53:E53"/>
    <mergeCell ref="A56:E56"/>
    <mergeCell ref="A57:E57"/>
    <mergeCell ref="A58:E58"/>
    <mergeCell ref="A59:E59"/>
    <mergeCell ref="A54:E54"/>
    <mergeCell ref="A95:E95"/>
    <mergeCell ref="A88:E88"/>
    <mergeCell ref="A108:E108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20:E120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</mergeCells>
  <pageMargins left="0.70866141732283472" right="0.70866141732283472" top="0.78740157480314965" bottom="0.78740157480314965" header="0.31496062992125984" footer="0.31496062992125984"/>
  <pageSetup paperSize="9" scale="72" fitToWidth="2" fitToHeight="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List2</vt:lpstr>
      <vt:lpstr>List2!Oblast_tisku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ekonomka</dc:creator>
  <cp:lastModifiedBy>Ing. Věra Odehnalová - MěÚ Letovice</cp:lastModifiedBy>
  <cp:lastPrinted>2020-01-03T09:38:59Z</cp:lastPrinted>
  <dcterms:created xsi:type="dcterms:W3CDTF">2019-11-13T11:38:34Z</dcterms:created>
  <dcterms:modified xsi:type="dcterms:W3CDTF">2020-01-03T09:39:07Z</dcterms:modified>
</cp:coreProperties>
</file>