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dehnalova.LETOVICE\Documents\Rozpočet2021\návrh2021\posl\zm\final\vyvěšení\PO Schválené plány\"/>
    </mc:Choice>
  </mc:AlternateContent>
  <bookViews>
    <workbookView xWindow="0" yWindow="0" windowWidth="23040" windowHeight="8772"/>
  </bookViews>
  <sheets>
    <sheet name="Návrh plánu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F56" i="1"/>
  <c r="E33" i="1" l="1"/>
  <c r="D52" i="1" l="1"/>
  <c r="D6" i="1"/>
  <c r="G54" i="1" l="1"/>
  <c r="G53" i="1"/>
  <c r="F54" i="1"/>
  <c r="F53" i="1"/>
  <c r="B6" i="1"/>
  <c r="E6" i="1"/>
  <c r="B23" i="1"/>
  <c r="C23" i="1"/>
  <c r="D23" i="1"/>
  <c r="D30" i="1" s="1"/>
  <c r="E23" i="1"/>
  <c r="B52" i="1"/>
  <c r="C52" i="1"/>
  <c r="E52" i="1"/>
  <c r="B45" i="1"/>
  <c r="C45" i="1"/>
  <c r="D45" i="1"/>
  <c r="E45" i="1"/>
  <c r="B37" i="1"/>
  <c r="C37" i="1"/>
  <c r="D37" i="1"/>
  <c r="E37" i="1"/>
  <c r="B33" i="1"/>
  <c r="C33" i="1"/>
  <c r="D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4" i="1"/>
  <c r="G35" i="1"/>
  <c r="G36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5" i="1"/>
  <c r="G56" i="1"/>
  <c r="H56" i="1" s="1"/>
  <c r="G57" i="1"/>
  <c r="G58" i="1"/>
  <c r="G5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4" i="1"/>
  <c r="F35" i="1"/>
  <c r="F36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5" i="1"/>
  <c r="F57" i="1"/>
  <c r="F58" i="1"/>
  <c r="F59" i="1"/>
  <c r="D60" i="1" l="1"/>
  <c r="D61" i="1" s="1"/>
  <c r="G6" i="1"/>
  <c r="F6" i="1"/>
  <c r="G23" i="1"/>
  <c r="G52" i="1"/>
  <c r="G33" i="1"/>
  <c r="H53" i="1"/>
  <c r="C30" i="1"/>
  <c r="E30" i="1"/>
  <c r="H54" i="1"/>
  <c r="G37" i="1"/>
  <c r="E60" i="1"/>
  <c r="G45" i="1"/>
  <c r="F37" i="1"/>
  <c r="F52" i="1"/>
  <c r="F45" i="1"/>
  <c r="F33" i="1"/>
  <c r="F23" i="1"/>
  <c r="B30" i="1"/>
  <c r="B60" i="1"/>
  <c r="C60" i="1"/>
  <c r="H52" i="1" l="1"/>
  <c r="G30" i="1"/>
  <c r="E61" i="1"/>
  <c r="G60" i="1"/>
  <c r="F60" i="1"/>
  <c r="F30" i="1"/>
  <c r="G61" i="1" l="1"/>
  <c r="F61" i="1"/>
  <c r="B61" i="1" l="1"/>
  <c r="H59" i="1" l="1"/>
  <c r="H57" i="1"/>
  <c r="H55" i="1"/>
  <c r="H48" i="1"/>
  <c r="H44" i="1"/>
  <c r="H36" i="1"/>
  <c r="H32" i="1"/>
  <c r="C61" i="1"/>
  <c r="H29" i="1"/>
  <c r="H27" i="1"/>
  <c r="H25" i="1"/>
  <c r="H19" i="1"/>
  <c r="H17" i="1"/>
  <c r="H15" i="1"/>
  <c r="H13" i="1"/>
  <c r="H28" i="1" l="1"/>
  <c r="H35" i="1"/>
  <c r="H47" i="1"/>
  <c r="H8" i="1"/>
  <c r="H10" i="1"/>
  <c r="H12" i="1"/>
  <c r="H18" i="1"/>
  <c r="H20" i="1"/>
  <c r="H22" i="1"/>
  <c r="H24" i="1"/>
  <c r="H26" i="1"/>
  <c r="H51" i="1"/>
  <c r="H42" i="1"/>
  <c r="H9" i="1"/>
  <c r="H16" i="1"/>
  <c r="H39" i="1"/>
  <c r="H41" i="1"/>
  <c r="H43" i="1"/>
  <c r="H11" i="1"/>
  <c r="H46" i="1"/>
  <c r="H34" i="1"/>
  <c r="H50" i="1"/>
  <c r="H14" i="1"/>
  <c r="H21" i="1"/>
  <c r="H38" i="1"/>
  <c r="H40" i="1"/>
  <c r="H49" i="1"/>
  <c r="H58" i="1"/>
  <c r="H7" i="1"/>
  <c r="H6" i="1" l="1"/>
  <c r="H33" i="1"/>
  <c r="H45" i="1"/>
  <c r="H37" i="1"/>
  <c r="H23" i="1"/>
  <c r="H60" i="1" l="1"/>
  <c r="H30" i="1"/>
  <c r="H61" i="1" l="1"/>
</calcChain>
</file>

<file path=xl/sharedStrings.xml><?xml version="1.0" encoding="utf-8"?>
<sst xmlns="http://schemas.openxmlformats.org/spreadsheetml/2006/main" count="71" uniqueCount="69">
  <si>
    <t>Domov pro seniory</t>
  </si>
  <si>
    <t>Pečovatelská služba</t>
  </si>
  <si>
    <t>hlavní činnost celkem</t>
  </si>
  <si>
    <t>celkem</t>
  </si>
  <si>
    <t>Výnosy  za vlastní výrobky</t>
  </si>
  <si>
    <t>Výnosy  z prodeje služeb:</t>
  </si>
  <si>
    <t>z toho:           1. příspěvek na péči</t>
  </si>
  <si>
    <t xml:space="preserve">                     2. ubytování</t>
  </si>
  <si>
    <t xml:space="preserve">                     3. stravné</t>
  </si>
  <si>
    <t xml:space="preserve">                     4. doplatek úhrady</t>
  </si>
  <si>
    <t xml:space="preserve">                     5. stravné zaměstnanci</t>
  </si>
  <si>
    <t xml:space="preserve">                     6. doplatek VZP</t>
  </si>
  <si>
    <t xml:space="preserve">                     7. úhrady za PS</t>
  </si>
  <si>
    <t xml:space="preserve">                     8. výnosy od ZP</t>
  </si>
  <si>
    <t xml:space="preserve">                     9. PS - stravné</t>
  </si>
  <si>
    <t>Výnosy z pronájmu</t>
  </si>
  <si>
    <t>Výnosy za prodané zboží</t>
  </si>
  <si>
    <t>Výnosy  z prodeje materiálu</t>
  </si>
  <si>
    <t>Použití fondů: 1. Fond investic</t>
  </si>
  <si>
    <t xml:space="preserve">                     2. Fond rezervní</t>
  </si>
  <si>
    <t xml:space="preserve">                     3. Fond odměn </t>
  </si>
  <si>
    <t xml:space="preserve">                     4. FKSP</t>
  </si>
  <si>
    <t>z toho: 1. z příspěvku na provoz od zřizovatele</t>
  </si>
  <si>
    <t xml:space="preserve">           2. z účel. určeného příspěvku na odpisy</t>
  </si>
  <si>
    <t xml:space="preserve">           3. veřejná podpora dle § 101a)</t>
  </si>
  <si>
    <t xml:space="preserve">           4. veřejná podpora dle § 105</t>
  </si>
  <si>
    <t xml:space="preserve">           5. výnosy z ostatních transferů</t>
  </si>
  <si>
    <t>Jiné ostatní výnosy</t>
  </si>
  <si>
    <t>Výnosy celkem</t>
  </si>
  <si>
    <t>Spotřeba materiálu</t>
  </si>
  <si>
    <t>Spotřeba energie celkem:</t>
  </si>
  <si>
    <t>z toho: 1. elektrické energie</t>
  </si>
  <si>
    <t xml:space="preserve">           2. plynu</t>
  </si>
  <si>
    <t xml:space="preserve">           3. ostatní</t>
  </si>
  <si>
    <t>z toho: 1. voda</t>
  </si>
  <si>
    <t xml:space="preserve">           2. teplo</t>
  </si>
  <si>
    <t xml:space="preserve">           3. pára</t>
  </si>
  <si>
    <t>Opravy a udržování</t>
  </si>
  <si>
    <t>Cestovné</t>
  </si>
  <si>
    <t>Náklady na reprezentaci</t>
  </si>
  <si>
    <t>Ostatní služby</t>
  </si>
  <si>
    <t>Osobní náklady celkem</t>
  </si>
  <si>
    <t>z toho:   1. platy zaměstnanců</t>
  </si>
  <si>
    <t xml:space="preserve">             3. OON</t>
  </si>
  <si>
    <t xml:space="preserve">             4. zákonné sociální náklady</t>
  </si>
  <si>
    <t xml:space="preserve">             5. jiné  sociální náklady</t>
  </si>
  <si>
    <t>Odpisy dlouhodobého  majetku</t>
  </si>
  <si>
    <t>Opravné položky</t>
  </si>
  <si>
    <t>Náklady z drobného dlouhodobého majetku</t>
  </si>
  <si>
    <t>Daně a poplatky (nezahrnuje daň z příjmů)</t>
  </si>
  <si>
    <t>Finanční náklady</t>
  </si>
  <si>
    <t>Ostatní náklady</t>
  </si>
  <si>
    <t>Náklady celkem</t>
  </si>
  <si>
    <t>Výsledek hospodaření před zdaněním</t>
  </si>
  <si>
    <t xml:space="preserve"> Centrum sociálních služeb města Letovice, příspěvková organizace, J. Haška 1082/12, 679 61 Letovice IČ 71232745</t>
  </si>
  <si>
    <t xml:space="preserve">             2. náhrady mzdy za doč.prac.neschop.**)</t>
  </si>
  <si>
    <t xml:space="preserve">             3. zákonné soc.poj.-soc.a zdrav.poj.</t>
  </si>
  <si>
    <t>hospodářská činnost celkem</t>
  </si>
  <si>
    <t xml:space="preserve"> - z toho nemovitý majetek</t>
  </si>
  <si>
    <t xml:space="preserve"> - z toho movitý majetek</t>
  </si>
  <si>
    <t>Spotřeba jiných nesklad. dodávek celkem:</t>
  </si>
  <si>
    <t>Výnosy z příjatých neinv.transferů celkem *):</t>
  </si>
  <si>
    <t>Jméno: Pavla Bartáková</t>
  </si>
  <si>
    <t>Zpracoval dne: 26.10.2020</t>
  </si>
  <si>
    <t>Schválený plánu nákladů a výnosů na rok 2021</t>
  </si>
  <si>
    <t>Schválený rozpočet 2021</t>
  </si>
  <si>
    <t>Schváleno na 46. schůzi Rady města Letovice konané dne 9. prosince 2020, usnesení č. 2020-RM-46-46</t>
  </si>
  <si>
    <t>Celkem schválený plán nákladů a výnosů  na rok 2021</t>
  </si>
  <si>
    <t>Schválený rozpočet HČ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</si>
</sst>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trike/>
      <sz val="10"/>
      <name val="Arial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5" borderId="2" xfId="0" applyFont="1" applyFill="1" applyBorder="1" applyAlignment="1">
      <alignment horizontal="left"/>
    </xf>
    <xf numFmtId="0" fontId="7" fillId="6" borderId="2" xfId="0" applyFont="1" applyFill="1" applyBorder="1"/>
    <xf numFmtId="0" fontId="2" fillId="0" borderId="0" xfId="0" applyFont="1" applyBorder="1"/>
    <xf numFmtId="0" fontId="9" fillId="0" borderId="0" xfId="0" applyFont="1" applyFill="1" applyBorder="1"/>
    <xf numFmtId="0" fontId="5" fillId="0" borderId="6" xfId="0" applyFont="1" applyBorder="1"/>
    <xf numFmtId="0" fontId="7" fillId="0" borderId="6" xfId="0" applyFont="1" applyBorder="1"/>
    <xf numFmtId="0" fontId="4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6" fillId="0" borderId="3" xfId="0" applyFont="1" applyBorder="1" applyAlignment="1">
      <alignment horizontal="center"/>
    </xf>
    <xf numFmtId="0" fontId="8" fillId="0" borderId="0" xfId="0" applyFont="1"/>
    <xf numFmtId="4" fontId="5" fillId="4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 applyAlignment="1">
      <alignment horizontal="right"/>
    </xf>
    <xf numFmtId="4" fontId="5" fillId="7" borderId="16" xfId="0" applyNumberFormat="1" applyFont="1" applyFill="1" applyBorder="1" applyAlignment="1">
      <alignment horizontal="right"/>
    </xf>
    <xf numFmtId="4" fontId="7" fillId="7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0" fontId="10" fillId="0" borderId="6" xfId="0" applyFont="1" applyBorder="1"/>
    <xf numFmtId="4" fontId="7" fillId="4" borderId="13" xfId="0" applyNumberFormat="1" applyFont="1" applyFill="1" applyBorder="1" applyAlignment="1">
      <alignment horizontal="right"/>
    </xf>
    <xf numFmtId="0" fontId="7" fillId="0" borderId="6" xfId="0" applyFont="1" applyBorder="1" applyAlignment="1">
      <alignment wrapText="1"/>
    </xf>
    <xf numFmtId="0" fontId="7" fillId="0" borderId="10" xfId="0" applyFont="1" applyBorder="1"/>
    <xf numFmtId="4" fontId="7" fillId="7" borderId="5" xfId="0" applyNumberFormat="1" applyFont="1" applyFill="1" applyBorder="1" applyAlignment="1">
      <alignment horizontal="right"/>
    </xf>
    <xf numFmtId="0" fontId="7" fillId="0" borderId="7" xfId="0" applyFont="1" applyBorder="1"/>
    <xf numFmtId="0" fontId="0" fillId="0" borderId="0" xfId="0" applyFont="1"/>
    <xf numFmtId="0" fontId="7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11" fillId="0" borderId="0" xfId="0" applyFont="1" applyBorder="1"/>
    <xf numFmtId="4" fontId="7" fillId="7" borderId="16" xfId="0" applyNumberFormat="1" applyFont="1" applyFill="1" applyBorder="1" applyAlignment="1">
      <alignment horizontal="right"/>
    </xf>
    <xf numFmtId="4" fontId="7" fillId="4" borderId="16" xfId="0" applyNumberFormat="1" applyFont="1" applyFill="1" applyBorder="1" applyAlignment="1">
      <alignment horizontal="right"/>
    </xf>
    <xf numFmtId="4" fontId="4" fillId="7" borderId="16" xfId="0" applyNumberFormat="1" applyFont="1" applyFill="1" applyBorder="1" applyAlignment="1">
      <alignment horizontal="right"/>
    </xf>
    <xf numFmtId="4" fontId="5" fillId="4" borderId="16" xfId="0" applyNumberFormat="1" applyFont="1" applyFill="1" applyBorder="1" applyAlignment="1">
      <alignment horizontal="right"/>
    </xf>
    <xf numFmtId="4" fontId="7" fillId="4" borderId="19" xfId="0" applyNumberFormat="1" applyFont="1" applyFill="1" applyBorder="1" applyAlignment="1">
      <alignment horizontal="right"/>
    </xf>
    <xf numFmtId="4" fontId="5" fillId="4" borderId="19" xfId="0" applyNumberFormat="1" applyFont="1" applyFill="1" applyBorder="1" applyAlignment="1">
      <alignment horizontal="right"/>
    </xf>
    <xf numFmtId="4" fontId="7" fillId="0" borderId="16" xfId="0" applyNumberFormat="1" applyFont="1" applyBorder="1"/>
    <xf numFmtId="4" fontId="7" fillId="8" borderId="16" xfId="0" applyNumberFormat="1" applyFont="1" applyFill="1" applyBorder="1" applyAlignment="1">
      <alignment horizontal="right"/>
    </xf>
    <xf numFmtId="4" fontId="7" fillId="8" borderId="16" xfId="0" applyNumberFormat="1" applyFont="1" applyFill="1" applyBorder="1"/>
    <xf numFmtId="4" fontId="4" fillId="8" borderId="16" xfId="0" applyNumberFormat="1" applyFont="1" applyFill="1" applyBorder="1" applyAlignment="1">
      <alignment horizontal="right"/>
    </xf>
    <xf numFmtId="4" fontId="7" fillId="0" borderId="19" xfId="0" applyNumberFormat="1" applyFont="1" applyBorder="1"/>
    <xf numFmtId="4" fontId="7" fillId="0" borderId="13" xfId="0" applyNumberFormat="1" applyFont="1" applyBorder="1"/>
    <xf numFmtId="4" fontId="7" fillId="8" borderId="19" xfId="0" applyNumberFormat="1" applyFont="1" applyFill="1" applyBorder="1" applyAlignment="1">
      <alignment horizontal="right"/>
    </xf>
    <xf numFmtId="4" fontId="7" fillId="8" borderId="13" xfId="0" applyNumberFormat="1" applyFont="1" applyFill="1" applyBorder="1" applyAlignment="1">
      <alignment horizontal="right"/>
    </xf>
    <xf numFmtId="4" fontId="7" fillId="8" borderId="19" xfId="0" applyNumberFormat="1" applyFont="1" applyFill="1" applyBorder="1"/>
    <xf numFmtId="4" fontId="7" fillId="8" borderId="13" xfId="0" applyNumberFormat="1" applyFont="1" applyFill="1" applyBorder="1"/>
    <xf numFmtId="4" fontId="4" fillId="8" borderId="19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4" fontId="7" fillId="6" borderId="20" xfId="0" applyNumberFormat="1" applyFont="1" applyFill="1" applyBorder="1" applyAlignment="1">
      <alignment horizontal="right"/>
    </xf>
    <xf numFmtId="4" fontId="7" fillId="6" borderId="21" xfId="0" applyNumberFormat="1" applyFont="1" applyFill="1" applyBorder="1" applyAlignment="1">
      <alignment horizontal="right"/>
    </xf>
    <xf numFmtId="4" fontId="7" fillId="6" borderId="22" xfId="0" applyNumberFormat="1" applyFont="1" applyFill="1" applyBorder="1" applyAlignment="1">
      <alignment horizontal="right"/>
    </xf>
    <xf numFmtId="4" fontId="5" fillId="8" borderId="19" xfId="0" applyNumberFormat="1" applyFont="1" applyFill="1" applyBorder="1"/>
    <xf numFmtId="4" fontId="5" fillId="8" borderId="16" xfId="0" applyNumberFormat="1" applyFont="1" applyFill="1" applyBorder="1"/>
    <xf numFmtId="4" fontId="5" fillId="8" borderId="13" xfId="0" applyNumberFormat="1" applyFont="1" applyFill="1" applyBorder="1"/>
    <xf numFmtId="4" fontId="5" fillId="0" borderId="19" xfId="0" applyNumberFormat="1" applyFont="1" applyBorder="1"/>
    <xf numFmtId="4" fontId="5" fillId="0" borderId="16" xfId="0" applyNumberFormat="1" applyFont="1" applyBorder="1"/>
    <xf numFmtId="4" fontId="5" fillId="0" borderId="13" xfId="0" applyNumberFormat="1" applyFont="1" applyBorder="1"/>
    <xf numFmtId="0" fontId="10" fillId="4" borderId="6" xfId="0" applyFont="1" applyFill="1" applyBorder="1"/>
    <xf numFmtId="4" fontId="5" fillId="4" borderId="19" xfId="0" applyNumberFormat="1" applyFont="1" applyFill="1" applyBorder="1"/>
    <xf numFmtId="4" fontId="5" fillId="4" borderId="16" xfId="0" applyNumberFormat="1" applyFont="1" applyFill="1" applyBorder="1"/>
    <xf numFmtId="4" fontId="5" fillId="4" borderId="13" xfId="0" applyNumberFormat="1" applyFont="1" applyFill="1" applyBorder="1"/>
    <xf numFmtId="4" fontId="7" fillId="7" borderId="24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horizontal="right"/>
    </xf>
    <xf numFmtId="4" fontId="4" fillId="5" borderId="18" xfId="0" applyNumberFormat="1" applyFont="1" applyFill="1" applyBorder="1" applyAlignment="1">
      <alignment horizontal="right"/>
    </xf>
    <xf numFmtId="4" fontId="4" fillId="5" borderId="12" xfId="0" applyNumberFormat="1" applyFont="1" applyFill="1" applyBorder="1" applyAlignment="1">
      <alignment horizontal="right"/>
    </xf>
    <xf numFmtId="4" fontId="7" fillId="0" borderId="23" xfId="0" applyNumberFormat="1" applyFont="1" applyBorder="1"/>
    <xf numFmtId="4" fontId="7" fillId="0" borderId="24" xfId="0" applyNumberFormat="1" applyFont="1" applyBorder="1"/>
    <xf numFmtId="4" fontId="7" fillId="0" borderId="14" xfId="0" applyNumberFormat="1" applyFont="1" applyBorder="1"/>
    <xf numFmtId="4" fontId="0" fillId="0" borderId="0" xfId="0" applyNumberFormat="1" applyFont="1"/>
    <xf numFmtId="4" fontId="4" fillId="8" borderId="0" xfId="0" applyNumberFormat="1" applyFont="1" applyFill="1" applyBorder="1" applyAlignment="1">
      <alignment horizontal="right"/>
    </xf>
    <xf numFmtId="0" fontId="4" fillId="5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4" fontId="4" fillId="7" borderId="18" xfId="0" applyNumberFormat="1" applyFont="1" applyFill="1" applyBorder="1" applyAlignment="1">
      <alignment horizontal="right"/>
    </xf>
    <xf numFmtId="4" fontId="4" fillId="7" borderId="8" xfId="0" applyNumberFormat="1" applyFont="1" applyFill="1" applyBorder="1" applyAlignment="1">
      <alignment horizontal="right"/>
    </xf>
    <xf numFmtId="4" fontId="7" fillId="0" borderId="17" xfId="0" applyNumberFormat="1" applyFont="1" applyBorder="1"/>
    <xf numFmtId="4" fontId="7" fillId="0" borderId="18" xfId="0" applyNumberFormat="1" applyFont="1" applyBorder="1"/>
    <xf numFmtId="0" fontId="7" fillId="0" borderId="12" xfId="0" applyFont="1" applyBorder="1"/>
    <xf numFmtId="0" fontId="4" fillId="7" borderId="26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4" fontId="4" fillId="5" borderId="2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" fontId="4" fillId="5" borderId="30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horizontal="right"/>
    </xf>
    <xf numFmtId="4" fontId="7" fillId="7" borderId="21" xfId="0" applyNumberFormat="1" applyFont="1" applyFill="1" applyBorder="1" applyAlignment="1">
      <alignment horizontal="right"/>
    </xf>
    <xf numFmtId="4" fontId="7" fillId="7" borderId="32" xfId="0" applyNumberFormat="1" applyFont="1" applyFill="1" applyBorder="1" applyAlignment="1">
      <alignment horizontal="right"/>
    </xf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22" xfId="0" applyNumberFormat="1" applyFont="1" applyBorder="1"/>
    <xf numFmtId="4" fontId="7" fillId="7" borderId="33" xfId="0" applyNumberFormat="1" applyFont="1" applyFill="1" applyBorder="1" applyAlignment="1">
      <alignment horizontal="right"/>
    </xf>
    <xf numFmtId="4" fontId="7" fillId="7" borderId="35" xfId="0" applyNumberFormat="1" applyFont="1" applyFill="1" applyBorder="1" applyAlignment="1">
      <alignment horizontal="right"/>
    </xf>
    <xf numFmtId="4" fontId="7" fillId="8" borderId="34" xfId="0" applyNumberFormat="1" applyFont="1" applyFill="1" applyBorder="1" applyAlignment="1">
      <alignment horizontal="right"/>
    </xf>
    <xf numFmtId="4" fontId="7" fillId="8" borderId="33" xfId="0" applyNumberFormat="1" applyFont="1" applyFill="1" applyBorder="1" applyAlignment="1">
      <alignment horizontal="right"/>
    </xf>
    <xf numFmtId="4" fontId="7" fillId="8" borderId="36" xfId="0" applyNumberFormat="1" applyFont="1" applyFill="1" applyBorder="1" applyAlignment="1">
      <alignment horizontal="right"/>
    </xf>
    <xf numFmtId="4" fontId="7" fillId="7" borderId="38" xfId="0" applyNumberFormat="1" applyFont="1" applyFill="1" applyBorder="1" applyAlignment="1">
      <alignment horizontal="right"/>
    </xf>
    <xf numFmtId="4" fontId="7" fillId="7" borderId="39" xfId="0" applyNumberFormat="1" applyFont="1" applyFill="1" applyBorder="1" applyAlignment="1">
      <alignment horizontal="right"/>
    </xf>
    <xf numFmtId="4" fontId="7" fillId="0" borderId="37" xfId="0" applyNumberFormat="1" applyFont="1" applyBorder="1"/>
    <xf numFmtId="4" fontId="7" fillId="0" borderId="38" xfId="0" applyNumberFormat="1" applyFont="1" applyBorder="1"/>
    <xf numFmtId="4" fontId="7" fillId="0" borderId="40" xfId="0" applyNumberFormat="1" applyFont="1" applyBorder="1"/>
    <xf numFmtId="0" fontId="4" fillId="5" borderId="2" xfId="0" applyFont="1" applyFill="1" applyBorder="1" applyAlignment="1">
      <alignment horizontal="right"/>
    </xf>
    <xf numFmtId="0" fontId="3" fillId="0" borderId="3" xfId="0" applyFont="1" applyBorder="1" applyAlignment="1"/>
    <xf numFmtId="0" fontId="8" fillId="0" borderId="0" xfId="0" applyFont="1" applyBorder="1"/>
    <xf numFmtId="0" fontId="8" fillId="0" borderId="41" xfId="0" applyFont="1" applyBorder="1"/>
    <xf numFmtId="0" fontId="2" fillId="0" borderId="42" xfId="0" applyFont="1" applyBorder="1"/>
    <xf numFmtId="0" fontId="9" fillId="0" borderId="42" xfId="0" applyFont="1" applyBorder="1"/>
    <xf numFmtId="0" fontId="9" fillId="0" borderId="43" xfId="0" applyFont="1" applyFill="1" applyBorder="1" applyAlignment="1">
      <alignment horizontal="left" wrapText="1"/>
    </xf>
    <xf numFmtId="0" fontId="9" fillId="0" borderId="44" xfId="0" applyFont="1" applyFill="1" applyBorder="1" applyAlignment="1">
      <alignment horizontal="left" wrapText="1"/>
    </xf>
    <xf numFmtId="0" fontId="9" fillId="0" borderId="45" xfId="0" applyFont="1" applyFill="1" applyBorder="1" applyAlignment="1">
      <alignment horizontal="left" wrapText="1"/>
    </xf>
    <xf numFmtId="0" fontId="14" fillId="2" borderId="1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60" sqref="K60"/>
    </sheetView>
  </sheetViews>
  <sheetFormatPr defaultRowHeight="14.4" x14ac:dyDescent="0.3"/>
  <cols>
    <col min="1" max="1" width="36" customWidth="1"/>
    <col min="2" max="2" width="15.6640625" customWidth="1"/>
    <col min="3" max="3" width="14.44140625" customWidth="1"/>
    <col min="4" max="4" width="14.5546875" customWidth="1"/>
    <col min="5" max="5" width="14.33203125" customWidth="1"/>
    <col min="6" max="6" width="15.109375" style="11" customWidth="1"/>
    <col min="7" max="7" width="15.33203125" style="11" customWidth="1"/>
    <col min="8" max="8" width="16.33203125" style="11" customWidth="1"/>
    <col min="9" max="9" width="12.44140625" bestFit="1" customWidth="1"/>
  </cols>
  <sheetData>
    <row r="1" spans="1:8" ht="21" x14ac:dyDescent="0.4">
      <c r="A1" s="110" t="s">
        <v>64</v>
      </c>
      <c r="B1" s="110"/>
      <c r="C1" s="110"/>
      <c r="D1" s="110"/>
      <c r="E1" s="110"/>
      <c r="F1" s="110"/>
      <c r="G1" s="110"/>
      <c r="H1" s="110"/>
    </row>
    <row r="2" spans="1:8" ht="15" thickBo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8" ht="30.75" customHeight="1" thickBot="1" x14ac:dyDescent="0.35">
      <c r="A3" s="99"/>
      <c r="B3" s="107" t="s">
        <v>0</v>
      </c>
      <c r="C3" s="108"/>
      <c r="D3" s="109" t="s">
        <v>1</v>
      </c>
      <c r="E3" s="109"/>
      <c r="F3" s="112" t="s">
        <v>67</v>
      </c>
      <c r="G3" s="113"/>
      <c r="H3" s="114"/>
    </row>
    <row r="4" spans="1:8" ht="39" customHeight="1" thickBot="1" x14ac:dyDescent="0.35">
      <c r="A4" s="10"/>
      <c r="B4" s="75" t="s">
        <v>65</v>
      </c>
      <c r="C4" s="75" t="s">
        <v>68</v>
      </c>
      <c r="D4" s="75" t="s">
        <v>65</v>
      </c>
      <c r="E4" s="75" t="s">
        <v>68</v>
      </c>
      <c r="F4" s="76" t="s">
        <v>2</v>
      </c>
      <c r="G4" s="77" t="s">
        <v>57</v>
      </c>
      <c r="H4" s="78" t="s">
        <v>3</v>
      </c>
    </row>
    <row r="5" spans="1:8" s="11" customFormat="1" ht="15" thickBot="1" x14ac:dyDescent="0.35">
      <c r="A5" s="23" t="s">
        <v>4</v>
      </c>
      <c r="B5" s="93"/>
      <c r="C5" s="94"/>
      <c r="D5" s="93"/>
      <c r="E5" s="94"/>
      <c r="F5" s="95"/>
      <c r="G5" s="96"/>
      <c r="H5" s="97"/>
    </row>
    <row r="6" spans="1:8" s="11" customFormat="1" x14ac:dyDescent="0.3">
      <c r="A6" s="6" t="s">
        <v>5</v>
      </c>
      <c r="B6" s="88">
        <f t="shared" ref="B6:E6" si="0">SUM(B7:B15)</f>
        <v>19214000</v>
      </c>
      <c r="C6" s="89">
        <f t="shared" si="0"/>
        <v>20000</v>
      </c>
      <c r="D6" s="88">
        <f t="shared" si="0"/>
        <v>1100000</v>
      </c>
      <c r="E6" s="89">
        <f t="shared" si="0"/>
        <v>10000</v>
      </c>
      <c r="F6" s="90">
        <f>SUM(F7:F15)</f>
        <v>20314000</v>
      </c>
      <c r="G6" s="91">
        <f>SUM(G7:G15)</f>
        <v>30000</v>
      </c>
      <c r="H6" s="92">
        <f>SUM(H7:H15)</f>
        <v>20344000</v>
      </c>
    </row>
    <row r="7" spans="1:8" s="24" customFormat="1" x14ac:dyDescent="0.3">
      <c r="A7" s="5" t="s">
        <v>6</v>
      </c>
      <c r="B7" s="28">
        <v>8400000</v>
      </c>
      <c r="C7" s="14"/>
      <c r="D7" s="15"/>
      <c r="E7" s="14"/>
      <c r="F7" s="49">
        <f t="shared" ref="F7:F22" si="1">SUM(B7,D7)</f>
        <v>8400000</v>
      </c>
      <c r="G7" s="50">
        <f t="shared" ref="G7:G22" si="2">SUM(C7,E7)</f>
        <v>0</v>
      </c>
      <c r="H7" s="51">
        <f t="shared" ref="H7:H29" si="3">SUM(F7:G7)</f>
        <v>8400000</v>
      </c>
    </row>
    <row r="8" spans="1:8" s="24" customFormat="1" x14ac:dyDescent="0.3">
      <c r="A8" s="5" t="s">
        <v>7</v>
      </c>
      <c r="B8" s="28">
        <v>4752000</v>
      </c>
      <c r="C8" s="14"/>
      <c r="D8" s="15"/>
      <c r="E8" s="14"/>
      <c r="F8" s="52">
        <f t="shared" si="1"/>
        <v>4752000</v>
      </c>
      <c r="G8" s="53">
        <f t="shared" si="2"/>
        <v>0</v>
      </c>
      <c r="H8" s="54">
        <f t="shared" si="3"/>
        <v>4752000</v>
      </c>
    </row>
    <row r="9" spans="1:8" s="24" customFormat="1" x14ac:dyDescent="0.3">
      <c r="A9" s="5" t="s">
        <v>8</v>
      </c>
      <c r="B9" s="28">
        <v>4250000</v>
      </c>
      <c r="C9" s="14"/>
      <c r="D9" s="15"/>
      <c r="E9" s="14"/>
      <c r="F9" s="52">
        <f t="shared" si="1"/>
        <v>4250000</v>
      </c>
      <c r="G9" s="53">
        <f t="shared" si="2"/>
        <v>0</v>
      </c>
      <c r="H9" s="54">
        <f t="shared" si="3"/>
        <v>4250000</v>
      </c>
    </row>
    <row r="10" spans="1:8" s="24" customFormat="1" x14ac:dyDescent="0.3">
      <c r="A10" s="5" t="s">
        <v>9</v>
      </c>
      <c r="B10" s="28">
        <v>100000</v>
      </c>
      <c r="C10" s="14"/>
      <c r="D10" s="15"/>
      <c r="E10" s="14"/>
      <c r="F10" s="52">
        <f t="shared" si="1"/>
        <v>100000</v>
      </c>
      <c r="G10" s="53">
        <f t="shared" si="2"/>
        <v>0</v>
      </c>
      <c r="H10" s="54">
        <f t="shared" si="3"/>
        <v>100000</v>
      </c>
    </row>
    <row r="11" spans="1:8" s="24" customFormat="1" x14ac:dyDescent="0.3">
      <c r="A11" s="5" t="s">
        <v>10</v>
      </c>
      <c r="B11" s="28">
        <v>412000</v>
      </c>
      <c r="C11" s="14">
        <v>20000</v>
      </c>
      <c r="D11" s="15"/>
      <c r="E11" s="14"/>
      <c r="F11" s="52">
        <f t="shared" si="1"/>
        <v>412000</v>
      </c>
      <c r="G11" s="53">
        <f t="shared" si="2"/>
        <v>20000</v>
      </c>
      <c r="H11" s="54">
        <f t="shared" si="3"/>
        <v>432000</v>
      </c>
    </row>
    <row r="12" spans="1:8" s="24" customFormat="1" x14ac:dyDescent="0.3">
      <c r="A12" s="5" t="s">
        <v>11</v>
      </c>
      <c r="B12" s="28"/>
      <c r="C12" s="14"/>
      <c r="D12" s="15"/>
      <c r="E12" s="14"/>
      <c r="F12" s="52">
        <f t="shared" si="1"/>
        <v>0</v>
      </c>
      <c r="G12" s="53">
        <f t="shared" si="2"/>
        <v>0</v>
      </c>
      <c r="H12" s="54">
        <f t="shared" si="3"/>
        <v>0</v>
      </c>
    </row>
    <row r="13" spans="1:8" s="24" customFormat="1" x14ac:dyDescent="0.3">
      <c r="A13" s="5" t="s">
        <v>12</v>
      </c>
      <c r="B13" s="28"/>
      <c r="C13" s="14"/>
      <c r="D13" s="15">
        <v>1100000</v>
      </c>
      <c r="E13" s="14">
        <v>10000</v>
      </c>
      <c r="F13" s="52">
        <f t="shared" si="1"/>
        <v>1100000</v>
      </c>
      <c r="G13" s="53">
        <f t="shared" si="2"/>
        <v>10000</v>
      </c>
      <c r="H13" s="54">
        <f t="shared" si="3"/>
        <v>1110000</v>
      </c>
    </row>
    <row r="14" spans="1:8" s="24" customFormat="1" x14ac:dyDescent="0.3">
      <c r="A14" s="5" t="s">
        <v>13</v>
      </c>
      <c r="B14" s="28">
        <v>1300000</v>
      </c>
      <c r="C14" s="14"/>
      <c r="D14" s="15"/>
      <c r="E14" s="14"/>
      <c r="F14" s="52">
        <f t="shared" si="1"/>
        <v>1300000</v>
      </c>
      <c r="G14" s="53">
        <f t="shared" si="2"/>
        <v>0</v>
      </c>
      <c r="H14" s="54">
        <f t="shared" si="3"/>
        <v>1300000</v>
      </c>
    </row>
    <row r="15" spans="1:8" s="24" customFormat="1" x14ac:dyDescent="0.3">
      <c r="A15" s="5" t="s">
        <v>14</v>
      </c>
      <c r="B15" s="28"/>
      <c r="C15" s="14"/>
      <c r="D15" s="15">
        <v>0</v>
      </c>
      <c r="E15" s="14"/>
      <c r="F15" s="52">
        <f t="shared" si="1"/>
        <v>0</v>
      </c>
      <c r="G15" s="53">
        <f t="shared" si="2"/>
        <v>0</v>
      </c>
      <c r="H15" s="54">
        <f t="shared" si="3"/>
        <v>0</v>
      </c>
    </row>
    <row r="16" spans="1:8" s="11" customFormat="1" x14ac:dyDescent="0.3">
      <c r="A16" s="6" t="s">
        <v>15</v>
      </c>
      <c r="B16" s="28"/>
      <c r="C16" s="16">
        <v>23000</v>
      </c>
      <c r="D16" s="28"/>
      <c r="E16" s="16">
        <v>110000</v>
      </c>
      <c r="F16" s="38">
        <f t="shared" si="1"/>
        <v>0</v>
      </c>
      <c r="G16" s="34">
        <f t="shared" si="2"/>
        <v>133000</v>
      </c>
      <c r="H16" s="39">
        <f t="shared" si="3"/>
        <v>133000</v>
      </c>
    </row>
    <row r="17" spans="1:8" s="11" customFormat="1" x14ac:dyDescent="0.3">
      <c r="A17" s="6" t="s">
        <v>16</v>
      </c>
      <c r="B17" s="28"/>
      <c r="C17" s="16"/>
      <c r="D17" s="28"/>
      <c r="E17" s="16"/>
      <c r="F17" s="38">
        <f t="shared" si="1"/>
        <v>0</v>
      </c>
      <c r="G17" s="34">
        <f t="shared" si="2"/>
        <v>0</v>
      </c>
      <c r="H17" s="39">
        <f t="shared" si="3"/>
        <v>0</v>
      </c>
    </row>
    <row r="18" spans="1:8" s="11" customFormat="1" x14ac:dyDescent="0.3">
      <c r="A18" s="6" t="s">
        <v>17</v>
      </c>
      <c r="B18" s="28"/>
      <c r="C18" s="16"/>
      <c r="D18" s="28"/>
      <c r="E18" s="16"/>
      <c r="F18" s="38">
        <f t="shared" si="1"/>
        <v>0</v>
      </c>
      <c r="G18" s="34">
        <f t="shared" si="2"/>
        <v>0</v>
      </c>
      <c r="H18" s="39">
        <f t="shared" si="3"/>
        <v>0</v>
      </c>
    </row>
    <row r="19" spans="1:8" s="11" customFormat="1" x14ac:dyDescent="0.3">
      <c r="A19" s="6" t="s">
        <v>18</v>
      </c>
      <c r="B19" s="28"/>
      <c r="C19" s="16"/>
      <c r="D19" s="28"/>
      <c r="E19" s="16"/>
      <c r="F19" s="38">
        <f t="shared" si="1"/>
        <v>0</v>
      </c>
      <c r="G19" s="34">
        <f t="shared" si="2"/>
        <v>0</v>
      </c>
      <c r="H19" s="39">
        <f t="shared" si="3"/>
        <v>0</v>
      </c>
    </row>
    <row r="20" spans="1:8" s="11" customFormat="1" x14ac:dyDescent="0.3">
      <c r="A20" s="6" t="s">
        <v>19</v>
      </c>
      <c r="B20" s="28">
        <v>60000</v>
      </c>
      <c r="C20" s="16"/>
      <c r="D20" s="28"/>
      <c r="E20" s="16"/>
      <c r="F20" s="38">
        <f t="shared" si="1"/>
        <v>60000</v>
      </c>
      <c r="G20" s="34">
        <f t="shared" si="2"/>
        <v>0</v>
      </c>
      <c r="H20" s="39">
        <f t="shared" si="3"/>
        <v>60000</v>
      </c>
    </row>
    <row r="21" spans="1:8" s="11" customFormat="1" x14ac:dyDescent="0.3">
      <c r="A21" s="6" t="s">
        <v>20</v>
      </c>
      <c r="B21" s="28"/>
      <c r="C21" s="16"/>
      <c r="D21" s="28"/>
      <c r="E21" s="16"/>
      <c r="F21" s="38">
        <f t="shared" si="1"/>
        <v>0</v>
      </c>
      <c r="G21" s="34">
        <f t="shared" si="2"/>
        <v>0</v>
      </c>
      <c r="H21" s="39">
        <f t="shared" si="3"/>
        <v>0</v>
      </c>
    </row>
    <row r="22" spans="1:8" s="11" customFormat="1" x14ac:dyDescent="0.3">
      <c r="A22" s="6" t="s">
        <v>21</v>
      </c>
      <c r="B22" s="88"/>
      <c r="C22" s="16"/>
      <c r="D22" s="28"/>
      <c r="E22" s="16"/>
      <c r="F22" s="38">
        <f t="shared" si="1"/>
        <v>0</v>
      </c>
      <c r="G22" s="34">
        <f t="shared" si="2"/>
        <v>0</v>
      </c>
      <c r="H22" s="39">
        <f t="shared" si="3"/>
        <v>0</v>
      </c>
    </row>
    <row r="23" spans="1:8" s="11" customFormat="1" x14ac:dyDescent="0.3">
      <c r="A23" s="6" t="s">
        <v>61</v>
      </c>
      <c r="B23" s="88">
        <f t="shared" ref="B23:H23" si="4">SUM(B24:B28)</f>
        <v>16814200</v>
      </c>
      <c r="C23" s="16">
        <f t="shared" si="4"/>
        <v>0</v>
      </c>
      <c r="D23" s="28">
        <f t="shared" si="4"/>
        <v>4544200</v>
      </c>
      <c r="E23" s="16">
        <f t="shared" si="4"/>
        <v>0</v>
      </c>
      <c r="F23" s="40">
        <f t="shared" si="4"/>
        <v>21358400</v>
      </c>
      <c r="G23" s="35">
        <f t="shared" si="4"/>
        <v>0</v>
      </c>
      <c r="H23" s="41">
        <f t="shared" si="4"/>
        <v>21358400</v>
      </c>
    </row>
    <row r="24" spans="1:8" s="24" customFormat="1" x14ac:dyDescent="0.3">
      <c r="A24" s="55" t="s">
        <v>22</v>
      </c>
      <c r="B24" s="31">
        <v>3439200</v>
      </c>
      <c r="C24" s="12"/>
      <c r="D24" s="31">
        <v>1246800</v>
      </c>
      <c r="E24" s="12"/>
      <c r="F24" s="56">
        <f t="shared" ref="F24:G29" si="5">SUM(B24,D24)</f>
        <v>4686000</v>
      </c>
      <c r="G24" s="57">
        <f t="shared" si="5"/>
        <v>0</v>
      </c>
      <c r="H24" s="58">
        <f t="shared" si="3"/>
        <v>4686000</v>
      </c>
    </row>
    <row r="25" spans="1:8" s="24" customFormat="1" x14ac:dyDescent="0.3">
      <c r="A25" s="55" t="s">
        <v>23</v>
      </c>
      <c r="B25" s="31">
        <v>1029100</v>
      </c>
      <c r="C25" s="12"/>
      <c r="D25" s="31">
        <v>38400</v>
      </c>
      <c r="E25" s="12"/>
      <c r="F25" s="56">
        <f t="shared" si="5"/>
        <v>1067500</v>
      </c>
      <c r="G25" s="57">
        <f t="shared" si="5"/>
        <v>0</v>
      </c>
      <c r="H25" s="58">
        <f t="shared" si="3"/>
        <v>1067500</v>
      </c>
    </row>
    <row r="26" spans="1:8" s="24" customFormat="1" x14ac:dyDescent="0.3">
      <c r="A26" s="5" t="s">
        <v>24</v>
      </c>
      <c r="B26" s="15">
        <v>11590400</v>
      </c>
      <c r="C26" s="14"/>
      <c r="D26" s="15">
        <v>3101400</v>
      </c>
      <c r="E26" s="14"/>
      <c r="F26" s="52">
        <f t="shared" si="5"/>
        <v>14691800</v>
      </c>
      <c r="G26" s="53">
        <f t="shared" si="5"/>
        <v>0</v>
      </c>
      <c r="H26" s="54">
        <f t="shared" si="3"/>
        <v>14691800</v>
      </c>
    </row>
    <row r="27" spans="1:8" s="24" customFormat="1" x14ac:dyDescent="0.3">
      <c r="A27" s="5" t="s">
        <v>25</v>
      </c>
      <c r="B27" s="15">
        <v>755500</v>
      </c>
      <c r="C27" s="14"/>
      <c r="D27" s="15">
        <v>157600</v>
      </c>
      <c r="E27" s="14"/>
      <c r="F27" s="52">
        <f t="shared" si="5"/>
        <v>913100</v>
      </c>
      <c r="G27" s="53">
        <f t="shared" si="5"/>
        <v>0</v>
      </c>
      <c r="H27" s="54">
        <f t="shared" si="3"/>
        <v>913100</v>
      </c>
    </row>
    <row r="28" spans="1:8" s="24" customFormat="1" x14ac:dyDescent="0.3">
      <c r="A28" s="5" t="s">
        <v>26</v>
      </c>
      <c r="B28" s="15"/>
      <c r="C28" s="14"/>
      <c r="D28" s="15"/>
      <c r="E28" s="14"/>
      <c r="F28" s="52">
        <f t="shared" si="5"/>
        <v>0</v>
      </c>
      <c r="G28" s="53">
        <f t="shared" si="5"/>
        <v>0</v>
      </c>
      <c r="H28" s="54">
        <f t="shared" si="3"/>
        <v>0</v>
      </c>
    </row>
    <row r="29" spans="1:8" s="11" customFormat="1" ht="15" thickBot="1" x14ac:dyDescent="0.35">
      <c r="A29" s="21" t="s">
        <v>27</v>
      </c>
      <c r="B29" s="83"/>
      <c r="C29" s="84"/>
      <c r="D29" s="83"/>
      <c r="E29" s="84"/>
      <c r="F29" s="85">
        <f t="shared" si="5"/>
        <v>0</v>
      </c>
      <c r="G29" s="86">
        <f t="shared" si="5"/>
        <v>0</v>
      </c>
      <c r="H29" s="87">
        <f t="shared" si="3"/>
        <v>0</v>
      </c>
    </row>
    <row r="30" spans="1:8" ht="15" thickBot="1" x14ac:dyDescent="0.35">
      <c r="A30" s="68" t="s">
        <v>28</v>
      </c>
      <c r="B30" s="80">
        <f t="shared" ref="B30:H30" si="6">SUM(B5,B6,B16:B23,B29)</f>
        <v>36088200</v>
      </c>
      <c r="C30" s="80">
        <f t="shared" si="6"/>
        <v>43000</v>
      </c>
      <c r="D30" s="80">
        <f t="shared" si="6"/>
        <v>5644200</v>
      </c>
      <c r="E30" s="81">
        <f t="shared" si="6"/>
        <v>120000</v>
      </c>
      <c r="F30" s="79">
        <f t="shared" si="6"/>
        <v>41732400</v>
      </c>
      <c r="G30" s="80">
        <f t="shared" si="6"/>
        <v>163000</v>
      </c>
      <c r="H30" s="82">
        <f t="shared" si="6"/>
        <v>41895400</v>
      </c>
    </row>
    <row r="31" spans="1:8" ht="15" thickBot="1" x14ac:dyDescent="0.35">
      <c r="A31" s="69"/>
      <c r="B31" s="70"/>
      <c r="C31" s="71"/>
      <c r="D31" s="70"/>
      <c r="E31" s="71"/>
      <c r="F31" s="72">
        <f>SUM(B31,D31)</f>
        <v>0</v>
      </c>
      <c r="G31" s="73">
        <f>SUM(C31,E31)</f>
        <v>0</v>
      </c>
      <c r="H31" s="74"/>
    </row>
    <row r="32" spans="1:8" s="11" customFormat="1" x14ac:dyDescent="0.3">
      <c r="A32" s="6" t="s">
        <v>29</v>
      </c>
      <c r="B32" s="70">
        <v>3666200</v>
      </c>
      <c r="C32" s="16">
        <v>8000</v>
      </c>
      <c r="D32" s="28">
        <v>164000</v>
      </c>
      <c r="E32" s="16"/>
      <c r="F32" s="38">
        <f>SUM(B32,D32)</f>
        <v>3830200</v>
      </c>
      <c r="G32" s="34">
        <f>SUM(C32,E32)</f>
        <v>8000</v>
      </c>
      <c r="H32" s="39">
        <f>SUM(F32:G32)</f>
        <v>3838200</v>
      </c>
    </row>
    <row r="33" spans="1:9" x14ac:dyDescent="0.3">
      <c r="A33" s="6" t="s">
        <v>30</v>
      </c>
      <c r="B33" s="28">
        <f t="shared" ref="B33:H33" si="7">SUM(B34:B36)</f>
        <v>1302000</v>
      </c>
      <c r="C33" s="16">
        <f t="shared" si="7"/>
        <v>0</v>
      </c>
      <c r="D33" s="28">
        <f t="shared" si="7"/>
        <v>50000</v>
      </c>
      <c r="E33" s="16">
        <f t="shared" si="7"/>
        <v>1000</v>
      </c>
      <c r="F33" s="40">
        <f t="shared" si="7"/>
        <v>1352000</v>
      </c>
      <c r="G33" s="35">
        <f t="shared" si="7"/>
        <v>1000</v>
      </c>
      <c r="H33" s="41">
        <f t="shared" si="7"/>
        <v>1353000</v>
      </c>
    </row>
    <row r="34" spans="1:9" s="24" customFormat="1" x14ac:dyDescent="0.3">
      <c r="A34" s="5" t="s">
        <v>31</v>
      </c>
      <c r="B34" s="15">
        <v>770000</v>
      </c>
      <c r="C34" s="14"/>
      <c r="D34" s="15">
        <v>50000</v>
      </c>
      <c r="E34" s="14">
        <v>1000</v>
      </c>
      <c r="F34" s="49">
        <f t="shared" ref="F34:G36" si="8">SUM(B34,D34)</f>
        <v>820000</v>
      </c>
      <c r="G34" s="50">
        <f t="shared" si="8"/>
        <v>1000</v>
      </c>
      <c r="H34" s="51">
        <f t="shared" ref="H34:H59" si="9">SUM(F34:G34)</f>
        <v>821000</v>
      </c>
    </row>
    <row r="35" spans="1:9" s="24" customFormat="1" x14ac:dyDescent="0.3">
      <c r="A35" s="5" t="s">
        <v>32</v>
      </c>
      <c r="B35" s="15">
        <v>532000</v>
      </c>
      <c r="C35" s="14"/>
      <c r="D35" s="15"/>
      <c r="E35" s="14"/>
      <c r="F35" s="49">
        <f t="shared" si="8"/>
        <v>532000</v>
      </c>
      <c r="G35" s="50">
        <f t="shared" si="8"/>
        <v>0</v>
      </c>
      <c r="H35" s="51">
        <f t="shared" si="9"/>
        <v>532000</v>
      </c>
    </row>
    <row r="36" spans="1:9" s="24" customFormat="1" x14ac:dyDescent="0.3">
      <c r="A36" s="5" t="s">
        <v>33</v>
      </c>
      <c r="B36" s="15"/>
      <c r="C36" s="14"/>
      <c r="D36" s="15"/>
      <c r="E36" s="14"/>
      <c r="F36" s="49">
        <f t="shared" si="8"/>
        <v>0</v>
      </c>
      <c r="G36" s="50">
        <f t="shared" si="8"/>
        <v>0</v>
      </c>
      <c r="H36" s="51">
        <f t="shared" si="9"/>
        <v>0</v>
      </c>
    </row>
    <row r="37" spans="1:9" x14ac:dyDescent="0.3">
      <c r="A37" s="6" t="s">
        <v>60</v>
      </c>
      <c r="B37" s="28">
        <f t="shared" ref="B37:H37" si="10">SUM(B38:B40)</f>
        <v>412000</v>
      </c>
      <c r="C37" s="16">
        <f t="shared" si="10"/>
        <v>0</v>
      </c>
      <c r="D37" s="28">
        <f t="shared" si="10"/>
        <v>90000</v>
      </c>
      <c r="E37" s="16">
        <f t="shared" si="10"/>
        <v>5400</v>
      </c>
      <c r="F37" s="40">
        <f t="shared" si="10"/>
        <v>502000</v>
      </c>
      <c r="G37" s="35">
        <f t="shared" si="10"/>
        <v>5400</v>
      </c>
      <c r="H37" s="41">
        <f t="shared" si="10"/>
        <v>507400</v>
      </c>
    </row>
    <row r="38" spans="1:9" s="24" customFormat="1" x14ac:dyDescent="0.3">
      <c r="A38" s="5" t="s">
        <v>34</v>
      </c>
      <c r="B38" s="15">
        <v>367000</v>
      </c>
      <c r="C38" s="14"/>
      <c r="D38" s="15">
        <v>50000</v>
      </c>
      <c r="E38" s="14">
        <v>3600</v>
      </c>
      <c r="F38" s="49">
        <f t="shared" ref="F38:G44" si="11">SUM(B38,D38)</f>
        <v>417000</v>
      </c>
      <c r="G38" s="50">
        <f t="shared" si="11"/>
        <v>3600</v>
      </c>
      <c r="H38" s="51">
        <f t="shared" si="9"/>
        <v>420600</v>
      </c>
    </row>
    <row r="39" spans="1:9" s="24" customFormat="1" x14ac:dyDescent="0.3">
      <c r="A39" s="5" t="s">
        <v>35</v>
      </c>
      <c r="B39" s="15">
        <v>45000</v>
      </c>
      <c r="C39" s="14"/>
      <c r="D39" s="15">
        <v>40000</v>
      </c>
      <c r="E39" s="14">
        <v>1800</v>
      </c>
      <c r="F39" s="49">
        <f t="shared" si="11"/>
        <v>85000</v>
      </c>
      <c r="G39" s="50">
        <f t="shared" si="11"/>
        <v>1800</v>
      </c>
      <c r="H39" s="51">
        <f t="shared" si="9"/>
        <v>86800</v>
      </c>
    </row>
    <row r="40" spans="1:9" s="24" customFormat="1" x14ac:dyDescent="0.3">
      <c r="A40" s="5" t="s">
        <v>36</v>
      </c>
      <c r="B40" s="15"/>
      <c r="C40" s="14"/>
      <c r="D40" s="15"/>
      <c r="E40" s="14"/>
      <c r="F40" s="49">
        <f t="shared" si="11"/>
        <v>0</v>
      </c>
      <c r="G40" s="50">
        <f t="shared" si="11"/>
        <v>0</v>
      </c>
      <c r="H40" s="51">
        <f t="shared" si="9"/>
        <v>0</v>
      </c>
    </row>
    <row r="41" spans="1:9" s="11" customFormat="1" x14ac:dyDescent="0.3">
      <c r="A41" s="6" t="s">
        <v>37</v>
      </c>
      <c r="B41" s="28">
        <v>468900</v>
      </c>
      <c r="C41" s="16"/>
      <c r="D41" s="28">
        <v>78000</v>
      </c>
      <c r="E41" s="16"/>
      <c r="F41" s="42">
        <f t="shared" si="11"/>
        <v>546900</v>
      </c>
      <c r="G41" s="36">
        <f t="shared" si="11"/>
        <v>0</v>
      </c>
      <c r="H41" s="43">
        <f t="shared" si="9"/>
        <v>546900</v>
      </c>
    </row>
    <row r="42" spans="1:9" s="11" customFormat="1" x14ac:dyDescent="0.3">
      <c r="A42" s="6" t="s">
        <v>38</v>
      </c>
      <c r="B42" s="28">
        <v>9000</v>
      </c>
      <c r="C42" s="16"/>
      <c r="D42" s="28">
        <v>4000</v>
      </c>
      <c r="E42" s="16"/>
      <c r="F42" s="42">
        <f t="shared" si="11"/>
        <v>13000</v>
      </c>
      <c r="G42" s="36">
        <f t="shared" si="11"/>
        <v>0</v>
      </c>
      <c r="H42" s="43">
        <f t="shared" si="9"/>
        <v>13000</v>
      </c>
    </row>
    <row r="43" spans="1:9" s="11" customFormat="1" x14ac:dyDescent="0.3">
      <c r="A43" s="6" t="s">
        <v>39</v>
      </c>
      <c r="B43" s="28">
        <v>2000</v>
      </c>
      <c r="C43" s="16"/>
      <c r="D43" s="28"/>
      <c r="E43" s="16"/>
      <c r="F43" s="42">
        <f t="shared" si="11"/>
        <v>2000</v>
      </c>
      <c r="G43" s="36">
        <f t="shared" si="11"/>
        <v>0</v>
      </c>
      <c r="H43" s="43">
        <f t="shared" si="9"/>
        <v>2000</v>
      </c>
    </row>
    <row r="44" spans="1:9" s="11" customFormat="1" x14ac:dyDescent="0.3">
      <c r="A44" s="6" t="s">
        <v>40</v>
      </c>
      <c r="B44" s="28">
        <v>1050300</v>
      </c>
      <c r="C44" s="16"/>
      <c r="D44" s="28">
        <v>130100</v>
      </c>
      <c r="E44" s="16">
        <v>1400</v>
      </c>
      <c r="F44" s="42">
        <f t="shared" si="11"/>
        <v>1180400</v>
      </c>
      <c r="G44" s="36">
        <f t="shared" si="11"/>
        <v>1400</v>
      </c>
      <c r="H44" s="43">
        <f t="shared" si="9"/>
        <v>1181800</v>
      </c>
    </row>
    <row r="45" spans="1:9" x14ac:dyDescent="0.3">
      <c r="A45" s="7" t="s">
        <v>41</v>
      </c>
      <c r="B45" s="30">
        <f t="shared" ref="B45:H45" si="12">SUM(B46:B51)</f>
        <v>27826700</v>
      </c>
      <c r="C45" s="17">
        <f t="shared" si="12"/>
        <v>30200</v>
      </c>
      <c r="D45" s="30">
        <f t="shared" si="12"/>
        <v>5011100</v>
      </c>
      <c r="E45" s="17">
        <f t="shared" si="12"/>
        <v>50400</v>
      </c>
      <c r="F45" s="44">
        <f t="shared" si="12"/>
        <v>32837800</v>
      </c>
      <c r="G45" s="37">
        <f t="shared" si="12"/>
        <v>80600</v>
      </c>
      <c r="H45" s="45">
        <f t="shared" si="12"/>
        <v>32918400</v>
      </c>
      <c r="I45" s="67"/>
    </row>
    <row r="46" spans="1:9" s="24" customFormat="1" x14ac:dyDescent="0.3">
      <c r="A46" s="5" t="s">
        <v>42</v>
      </c>
      <c r="B46" s="15">
        <v>19974100</v>
      </c>
      <c r="C46" s="16">
        <v>22100</v>
      </c>
      <c r="D46" s="15">
        <v>3618500</v>
      </c>
      <c r="E46" s="16">
        <v>37000</v>
      </c>
      <c r="F46" s="52">
        <f t="shared" ref="F46:G51" si="13">SUM(B46,D46)</f>
        <v>23592600</v>
      </c>
      <c r="G46" s="53">
        <f t="shared" si="13"/>
        <v>59100</v>
      </c>
      <c r="H46" s="54">
        <f t="shared" si="9"/>
        <v>23651700</v>
      </c>
      <c r="I46" s="66"/>
    </row>
    <row r="47" spans="1:9" s="24" customFormat="1" x14ac:dyDescent="0.3">
      <c r="A47" s="18" t="s">
        <v>55</v>
      </c>
      <c r="B47" s="15">
        <v>190000</v>
      </c>
      <c r="C47" s="16"/>
      <c r="D47" s="15">
        <v>39000</v>
      </c>
      <c r="E47" s="16"/>
      <c r="F47" s="52">
        <f t="shared" si="13"/>
        <v>229000</v>
      </c>
      <c r="G47" s="53">
        <f t="shared" si="13"/>
        <v>0</v>
      </c>
      <c r="H47" s="54">
        <f t="shared" si="9"/>
        <v>229000</v>
      </c>
      <c r="I47" s="66"/>
    </row>
    <row r="48" spans="1:9" s="24" customFormat="1" x14ac:dyDescent="0.3">
      <c r="A48" s="5" t="s">
        <v>43</v>
      </c>
      <c r="B48" s="15">
        <v>200000</v>
      </c>
      <c r="C48" s="16"/>
      <c r="D48" s="15"/>
      <c r="E48" s="16"/>
      <c r="F48" s="52">
        <f t="shared" si="13"/>
        <v>200000</v>
      </c>
      <c r="G48" s="53">
        <f t="shared" si="13"/>
        <v>0</v>
      </c>
      <c r="H48" s="54">
        <f t="shared" si="9"/>
        <v>200000</v>
      </c>
      <c r="I48" s="66"/>
    </row>
    <row r="49" spans="1:9" s="24" customFormat="1" x14ac:dyDescent="0.3">
      <c r="A49" s="5" t="s">
        <v>56</v>
      </c>
      <c r="B49" s="15">
        <v>6751200</v>
      </c>
      <c r="C49" s="16">
        <v>7500</v>
      </c>
      <c r="D49" s="15">
        <v>1223000</v>
      </c>
      <c r="E49" s="16">
        <v>12500</v>
      </c>
      <c r="F49" s="52">
        <f t="shared" si="13"/>
        <v>7974200</v>
      </c>
      <c r="G49" s="53">
        <f t="shared" si="13"/>
        <v>20000</v>
      </c>
      <c r="H49" s="54">
        <f t="shared" si="9"/>
        <v>7994200</v>
      </c>
      <c r="I49" s="66"/>
    </row>
    <row r="50" spans="1:9" s="24" customFormat="1" x14ac:dyDescent="0.3">
      <c r="A50" s="5" t="s">
        <v>44</v>
      </c>
      <c r="B50" s="15">
        <v>83900</v>
      </c>
      <c r="C50" s="16">
        <v>100</v>
      </c>
      <c r="D50" s="15">
        <v>15200</v>
      </c>
      <c r="E50" s="16">
        <v>200</v>
      </c>
      <c r="F50" s="52">
        <f t="shared" si="13"/>
        <v>99100</v>
      </c>
      <c r="G50" s="53">
        <f t="shared" si="13"/>
        <v>300</v>
      </c>
      <c r="H50" s="54">
        <f t="shared" si="9"/>
        <v>99400</v>
      </c>
      <c r="I50" s="66"/>
    </row>
    <row r="51" spans="1:9" s="24" customFormat="1" x14ac:dyDescent="0.3">
      <c r="A51" s="5" t="s">
        <v>45</v>
      </c>
      <c r="B51" s="15">
        <v>627500</v>
      </c>
      <c r="C51" s="16">
        <v>500</v>
      </c>
      <c r="D51" s="15">
        <v>115400</v>
      </c>
      <c r="E51" s="16">
        <v>700</v>
      </c>
      <c r="F51" s="52">
        <f t="shared" si="13"/>
        <v>742900</v>
      </c>
      <c r="G51" s="53">
        <f t="shared" si="13"/>
        <v>1200</v>
      </c>
      <c r="H51" s="54">
        <f t="shared" si="9"/>
        <v>744100</v>
      </c>
      <c r="I51" s="66"/>
    </row>
    <row r="52" spans="1:9" s="11" customFormat="1" x14ac:dyDescent="0.3">
      <c r="A52" s="25" t="s">
        <v>46</v>
      </c>
      <c r="B52" s="29">
        <f t="shared" ref="B52:H52" si="14">SUM(B53:B54)</f>
        <v>1029100</v>
      </c>
      <c r="C52" s="13">
        <f t="shared" si="14"/>
        <v>0</v>
      </c>
      <c r="D52" s="29">
        <f>SUM(D53:D54)</f>
        <v>38400</v>
      </c>
      <c r="E52" s="13">
        <f t="shared" si="14"/>
        <v>0</v>
      </c>
      <c r="F52" s="32">
        <f t="shared" si="14"/>
        <v>1067500</v>
      </c>
      <c r="G52" s="29">
        <f t="shared" si="14"/>
        <v>0</v>
      </c>
      <c r="H52" s="19">
        <f t="shared" si="14"/>
        <v>1067500</v>
      </c>
    </row>
    <row r="53" spans="1:9" s="24" customFormat="1" x14ac:dyDescent="0.3">
      <c r="A53" s="26" t="s">
        <v>58</v>
      </c>
      <c r="B53" s="31">
        <v>758800</v>
      </c>
      <c r="C53" s="12"/>
      <c r="D53" s="31">
        <v>2900</v>
      </c>
      <c r="E53" s="12"/>
      <c r="F53" s="33">
        <f t="shared" ref="F53:G59" si="15">SUM(B53,D53)</f>
        <v>761700</v>
      </c>
      <c r="G53" s="31">
        <f t="shared" si="15"/>
        <v>0</v>
      </c>
      <c r="H53" s="58">
        <f>SUM(F53:G53)</f>
        <v>761700</v>
      </c>
    </row>
    <row r="54" spans="1:9" s="24" customFormat="1" x14ac:dyDescent="0.3">
      <c r="A54" s="26" t="s">
        <v>59</v>
      </c>
      <c r="B54" s="31">
        <v>270300</v>
      </c>
      <c r="C54" s="12"/>
      <c r="D54" s="31">
        <v>35500</v>
      </c>
      <c r="E54" s="12"/>
      <c r="F54" s="33">
        <f t="shared" si="15"/>
        <v>305800</v>
      </c>
      <c r="G54" s="31">
        <f t="shared" si="15"/>
        <v>0</v>
      </c>
      <c r="H54" s="58">
        <f>SUM(F54:G54)</f>
        <v>305800</v>
      </c>
    </row>
    <row r="55" spans="1:9" s="11" customFormat="1" x14ac:dyDescent="0.3">
      <c r="A55" s="20" t="s">
        <v>47</v>
      </c>
      <c r="B55" s="28"/>
      <c r="C55" s="16"/>
      <c r="D55" s="28"/>
      <c r="E55" s="16"/>
      <c r="F55" s="38">
        <f t="shared" si="15"/>
        <v>0</v>
      </c>
      <c r="G55" s="34">
        <f t="shared" si="15"/>
        <v>0</v>
      </c>
      <c r="H55" s="39">
        <f t="shared" si="9"/>
        <v>0</v>
      </c>
    </row>
    <row r="56" spans="1:9" s="11" customFormat="1" x14ac:dyDescent="0.3">
      <c r="A56" s="20" t="s">
        <v>48</v>
      </c>
      <c r="B56" s="28">
        <v>284000</v>
      </c>
      <c r="C56" s="16"/>
      <c r="D56" s="28">
        <v>54800</v>
      </c>
      <c r="E56" s="16"/>
      <c r="F56" s="38">
        <f t="shared" si="15"/>
        <v>338800</v>
      </c>
      <c r="G56" s="34">
        <f t="shared" si="15"/>
        <v>0</v>
      </c>
      <c r="H56" s="39">
        <f>SUM(F56:G56)</f>
        <v>338800</v>
      </c>
    </row>
    <row r="57" spans="1:9" s="11" customFormat="1" x14ac:dyDescent="0.3">
      <c r="A57" s="6" t="s">
        <v>49</v>
      </c>
      <c r="B57" s="28"/>
      <c r="C57" s="16"/>
      <c r="D57" s="28">
        <v>4000</v>
      </c>
      <c r="E57" s="16"/>
      <c r="F57" s="38">
        <f t="shared" si="15"/>
        <v>4000</v>
      </c>
      <c r="G57" s="34">
        <f t="shared" si="15"/>
        <v>0</v>
      </c>
      <c r="H57" s="39">
        <f t="shared" si="9"/>
        <v>4000</v>
      </c>
    </row>
    <row r="58" spans="1:9" s="11" customFormat="1" x14ac:dyDescent="0.3">
      <c r="A58" s="6" t="s">
        <v>50</v>
      </c>
      <c r="B58" s="28"/>
      <c r="C58" s="16"/>
      <c r="D58" s="28"/>
      <c r="E58" s="16"/>
      <c r="F58" s="38">
        <f t="shared" si="15"/>
        <v>0</v>
      </c>
      <c r="G58" s="34">
        <f t="shared" si="15"/>
        <v>0</v>
      </c>
      <c r="H58" s="39">
        <f t="shared" si="9"/>
        <v>0</v>
      </c>
    </row>
    <row r="59" spans="1:9" s="11" customFormat="1" ht="15" thickBot="1" x14ac:dyDescent="0.35">
      <c r="A59" s="21" t="s">
        <v>51</v>
      </c>
      <c r="B59" s="59">
        <v>38000</v>
      </c>
      <c r="C59" s="22"/>
      <c r="D59" s="59">
        <v>19800</v>
      </c>
      <c r="E59" s="22"/>
      <c r="F59" s="63">
        <f t="shared" si="15"/>
        <v>57800</v>
      </c>
      <c r="G59" s="64">
        <f t="shared" si="15"/>
        <v>0</v>
      </c>
      <c r="H59" s="65">
        <f t="shared" si="9"/>
        <v>57800</v>
      </c>
    </row>
    <row r="60" spans="1:9" ht="15" thickBot="1" x14ac:dyDescent="0.35">
      <c r="A60" s="1" t="s">
        <v>52</v>
      </c>
      <c r="B60" s="98">
        <f t="shared" ref="B60:H60" si="16">SUM(B32:B33,B37,B41:B45,B52,B55:B59)</f>
        <v>36088200</v>
      </c>
      <c r="C60" s="98">
        <f t="shared" si="16"/>
        <v>38200</v>
      </c>
      <c r="D60" s="98">
        <f>SUM(D32:D33,D37,D41:D45,D52,D55:D59)</f>
        <v>5644200</v>
      </c>
      <c r="E60" s="62">
        <f t="shared" si="16"/>
        <v>58200</v>
      </c>
      <c r="F60" s="60">
        <f t="shared" si="16"/>
        <v>41732400</v>
      </c>
      <c r="G60" s="61">
        <f t="shared" si="16"/>
        <v>96400</v>
      </c>
      <c r="H60" s="62">
        <f t="shared" si="16"/>
        <v>41828800</v>
      </c>
    </row>
    <row r="61" spans="1:9" ht="15" thickBot="1" x14ac:dyDescent="0.35">
      <c r="A61" s="2" t="s">
        <v>53</v>
      </c>
      <c r="B61" s="47">
        <f t="shared" ref="B61:H61" si="17">SUM(B30-B60)</f>
        <v>0</v>
      </c>
      <c r="C61" s="48">
        <f t="shared" si="17"/>
        <v>4800</v>
      </c>
      <c r="D61" s="47">
        <f t="shared" si="17"/>
        <v>0</v>
      </c>
      <c r="E61" s="48">
        <f t="shared" si="17"/>
        <v>61800</v>
      </c>
      <c r="F61" s="46">
        <f t="shared" si="17"/>
        <v>0</v>
      </c>
      <c r="G61" s="47">
        <f t="shared" si="17"/>
        <v>66600</v>
      </c>
      <c r="H61" s="48">
        <f t="shared" si="17"/>
        <v>66600</v>
      </c>
    </row>
    <row r="62" spans="1:9" x14ac:dyDescent="0.3">
      <c r="A62" s="8" t="s">
        <v>63</v>
      </c>
      <c r="B62" s="3"/>
      <c r="C62" s="3"/>
      <c r="D62" s="3"/>
      <c r="E62" s="3"/>
      <c r="F62" s="27"/>
      <c r="G62" s="100"/>
      <c r="H62" s="101"/>
    </row>
    <row r="63" spans="1:9" ht="15" thickBot="1" x14ac:dyDescent="0.35">
      <c r="A63" s="9" t="s">
        <v>62</v>
      </c>
      <c r="B63" s="3"/>
      <c r="C63" s="3"/>
      <c r="D63" s="3"/>
      <c r="E63" s="3"/>
      <c r="F63" s="27"/>
      <c r="G63" s="100"/>
      <c r="H63" s="101"/>
    </row>
    <row r="64" spans="1:9" x14ac:dyDescent="0.3">
      <c r="A64" s="102"/>
      <c r="B64" s="3"/>
      <c r="C64" s="3"/>
      <c r="D64" s="3"/>
      <c r="E64" s="3"/>
      <c r="F64" s="27"/>
      <c r="G64" s="100"/>
      <c r="H64" s="101"/>
    </row>
    <row r="65" spans="1:8" x14ac:dyDescent="0.3">
      <c r="A65" s="103" t="s">
        <v>66</v>
      </c>
      <c r="B65" s="3"/>
      <c r="C65" s="3"/>
      <c r="D65" s="3"/>
      <c r="E65" s="3"/>
      <c r="F65" s="27"/>
      <c r="G65" s="100"/>
      <c r="H65" s="101"/>
    </row>
    <row r="66" spans="1:8" ht="19.5" customHeight="1" thickBot="1" x14ac:dyDescent="0.35">
      <c r="A66" s="104"/>
      <c r="B66" s="105"/>
      <c r="C66" s="105"/>
      <c r="D66" s="105"/>
      <c r="E66" s="105"/>
      <c r="F66" s="105"/>
      <c r="G66" s="105"/>
      <c r="H66" s="106"/>
    </row>
    <row r="67" spans="1:8" x14ac:dyDescent="0.3">
      <c r="A67" s="4"/>
    </row>
  </sheetData>
  <mergeCells count="6">
    <mergeCell ref="A66:H66"/>
    <mergeCell ref="B3:C3"/>
    <mergeCell ref="D3:E3"/>
    <mergeCell ref="A1:H1"/>
    <mergeCell ref="A2:H2"/>
    <mergeCell ref="F3:H3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Hašková</dc:creator>
  <cp:lastModifiedBy>Ing. Věra Odehnalová - MěÚ Letovice</cp:lastModifiedBy>
  <cp:lastPrinted>2021-01-06T09:34:47Z</cp:lastPrinted>
  <dcterms:created xsi:type="dcterms:W3CDTF">2018-11-19T08:11:33Z</dcterms:created>
  <dcterms:modified xsi:type="dcterms:W3CDTF">2021-01-06T11:34:33Z</dcterms:modified>
</cp:coreProperties>
</file>